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628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invimagovco-my.sharepoint.com/personal/dvasquezf_invima_gov_co/Documents/Informes presupuesto y financiera/INFORME DE GESTION 2025/informe de gestion 2025/"/>
    </mc:Choice>
  </mc:AlternateContent>
  <xr:revisionPtr revIDLastSave="720" documentId="13_ncr:1_{139E9C1E-A3ED-4118-93BF-EB0472525A55}" xr6:coauthVersionLast="47" xr6:coauthVersionMax="47" xr10:uidLastSave="{704435CB-695F-45BB-8F69-A38B9E24EA4C}"/>
  <bookViews>
    <workbookView xWindow="-120" yWindow="-120" windowWidth="29040" windowHeight="15720" firstSheet="2" activeTab="2" xr2:uid="{00000000-000D-0000-FFFF-FFFF00000000}"/>
  </bookViews>
  <sheets>
    <sheet name="FEBRERO " sheetId="4" state="hidden" r:id="rId1"/>
    <sheet name="ENERO " sheetId="3" state="hidden" r:id="rId2"/>
    <sheet name="ingresos" sheetId="1" r:id="rId3"/>
  </sheets>
  <externalReferences>
    <externalReference r:id="rId4"/>
    <externalReference r:id="rId5"/>
  </externalReferences>
  <definedNames>
    <definedName name="_xlnm._FilterDatabase" localSheetId="2" hidden="1">ingresos!$A$4:$X$42</definedName>
    <definedName name="_xlnm.Print_Area" localSheetId="2">ingresos!$A$1:$V$42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W8" i="1" l="1"/>
  <c r="V5" i="1"/>
  <c r="X12" i="1"/>
  <c r="W12" i="1"/>
  <c r="P5" i="1" a="1"/>
  <c r="P5" i="1"/>
  <c r="N5" i="1" a="1"/>
  <c r="N5" i="1"/>
  <c r="V38" i="1"/>
  <c r="U42" i="1"/>
  <c r="U40" i="1"/>
  <c r="U39" i="1"/>
  <c r="U38" i="1"/>
  <c r="T41" i="1"/>
  <c r="T37" i="1"/>
  <c r="S41" i="1"/>
  <c r="S37" i="1"/>
  <c r="R37" i="1"/>
  <c r="V37" i="1"/>
  <c r="R41" i="1"/>
  <c r="U41" i="1"/>
  <c r="F8" i="1"/>
  <c r="G8" i="1"/>
  <c r="H8" i="1"/>
  <c r="I8" i="1"/>
  <c r="J8" i="1"/>
  <c r="V34" i="1"/>
  <c r="V9" i="1"/>
  <c r="V33" i="1"/>
  <c r="V7" i="1"/>
  <c r="V31" i="1"/>
  <c r="V6" i="1"/>
  <c r="V30" i="1"/>
  <c r="V29" i="1"/>
  <c r="V26" i="1"/>
  <c r="V23" i="1"/>
  <c r="V18" i="1"/>
  <c r="V17" i="1"/>
  <c r="V16" i="1"/>
  <c r="V15" i="1"/>
  <c r="V14" i="1"/>
  <c r="V13" i="1"/>
  <c r="V12" i="1"/>
  <c r="V11" i="1"/>
  <c r="V35" i="1"/>
  <c r="V10" i="1"/>
  <c r="V25" i="1"/>
  <c r="V24" i="1"/>
  <c r="V22" i="1"/>
  <c r="V19" i="1"/>
  <c r="V8" i="1"/>
  <c r="U37" i="1"/>
  <c r="A36" i="4"/>
  <c r="A35" i="4"/>
  <c r="A34" i="4"/>
  <c r="A33" i="4"/>
  <c r="A31" i="4"/>
  <c r="A32" i="4"/>
  <c r="A30" i="4"/>
  <c r="A29" i="4"/>
  <c r="A27" i="4"/>
  <c r="A26" i="4"/>
  <c r="A25" i="4"/>
  <c r="A24" i="4"/>
  <c r="A23" i="4"/>
  <c r="A22" i="4"/>
  <c r="A21" i="4"/>
  <c r="A20" i="4"/>
  <c r="A19" i="4"/>
  <c r="A18" i="4"/>
  <c r="A15" i="4"/>
  <c r="A16" i="4"/>
  <c r="A14" i="4"/>
  <c r="A13" i="4"/>
  <c r="A12" i="4"/>
  <c r="A9" i="4"/>
  <c r="A10" i="4"/>
  <c r="A11" i="4"/>
  <c r="A8" i="4"/>
  <c r="A6" i="4"/>
  <c r="A5" i="4"/>
  <c r="A4" i="4"/>
  <c r="A3" i="4"/>
  <c r="A7" i="4"/>
  <c r="A17" i="4"/>
  <c r="A28" i="4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<sst xmlns="http://schemas.openxmlformats.org/spreadsheetml/2006/main" count="569" uniqueCount="137">
  <si>
    <t>Niv1</t>
  </si>
  <si>
    <t>Niv2</t>
  </si>
  <si>
    <t>Niv3</t>
  </si>
  <si>
    <t>Niv4</t>
  </si>
  <si>
    <t>Num</t>
  </si>
  <si>
    <t>Con</t>
  </si>
  <si>
    <t>Des1</t>
  </si>
  <si>
    <t>Des2</t>
  </si>
  <si>
    <t>Des3</t>
  </si>
  <si>
    <t>Des4</t>
  </si>
  <si>
    <t>Descripción</t>
  </si>
  <si>
    <t>AFORO INICIAL</t>
  </si>
  <si>
    <t>MODIFICACIONES AFORO</t>
  </si>
  <si>
    <t>AFORO VIGENTE</t>
  </si>
  <si>
    <t>RECAUDO EN EFECTIVO MES</t>
  </si>
  <si>
    <t>RECAUDO EN EFECTIVO ACUMULADO</t>
  </si>
  <si>
    <t>DEVOLUCIONES PAGADAS ACUMULADAS</t>
  </si>
  <si>
    <t>RECAUDO EN EFECTIVO ACUMULADO NETO</t>
  </si>
  <si>
    <t>SALDO DE AFORO POR RECAUDAR</t>
  </si>
  <si>
    <t>3</t>
  </si>
  <si>
    <t>RECURSOS PROPIOS DE ESTABLECIMIENTOS PÚBLICOS</t>
  </si>
  <si>
    <t>1</t>
  </si>
  <si>
    <t>01</t>
  </si>
  <si>
    <t>INGRESOS CORRIENTES</t>
  </si>
  <si>
    <t>02</t>
  </si>
  <si>
    <t>INGRESOS NO TRIBUTARIOS</t>
  </si>
  <si>
    <t>2</t>
  </si>
  <si>
    <t>TASAS Y DERECHOS ADMINISTRATIVOS</t>
  </si>
  <si>
    <t>25</t>
  </si>
  <si>
    <t>EXPEDICIÓN DE INFORMACIÓN NO SUJETA A RESERVA LEGAL</t>
  </si>
  <si>
    <t>29</t>
  </si>
  <si>
    <t>EXPEDICIÓN DE REGISTROS SANITARIOS</t>
  </si>
  <si>
    <t>30</t>
  </si>
  <si>
    <t>RENOVACIÓN DE LA CAPACIDAD DE LABORATORIOS</t>
  </si>
  <si>
    <t>31</t>
  </si>
  <si>
    <t>REALIZACIÓN DE EXÁMENES DE LABORATORIO</t>
  </si>
  <si>
    <t>32</t>
  </si>
  <si>
    <t>EXPEDICIÓN DE CERTIFICADOS DE REGISTRO SANITARIO</t>
  </si>
  <si>
    <t>MULTAS, SANCIONES E INTERESES DE MORA</t>
  </si>
  <si>
    <t>MULTAS Y SANCIONES</t>
  </si>
  <si>
    <t>05</t>
  </si>
  <si>
    <t>SANCIONES ADMINISTRATIVAS</t>
  </si>
  <si>
    <t>INTERESES DE MORA</t>
  </si>
  <si>
    <t>5</t>
  </si>
  <si>
    <t>VENTA DE BIENES Y SERVICIOS</t>
  </si>
  <si>
    <t>VENTAS INCIDENTALES DE ESTABLECIMIENTO NO DE MERCADO</t>
  </si>
  <si>
    <t>04</t>
  </si>
  <si>
    <t>PRODUCTOS METÁLICOS, MAQUINARIA Y EQUIPO</t>
  </si>
  <si>
    <t>7</t>
  </si>
  <si>
    <t>EQUIPO Y APARATOS DE RADIO, TELEVISIÓN Y COMUNICACIONES</t>
  </si>
  <si>
    <t>9</t>
  </si>
  <si>
    <t>TARJETAS CON BANDAS MAGNÉTICAS O PLAQUETAS (CHIP)</t>
  </si>
  <si>
    <t>08</t>
  </si>
  <si>
    <t>SERVICIOS PRESTADOS A LAS EMPRESAS Y SERVICIOS DE PRODUCCIÓN</t>
  </si>
  <si>
    <t>OTROS SERVICIOS DE FABRICACIÓN; SERVICIOS DE EDICIÓN, IMPRESIÓN Y REPRODUCCIÓN; SERVICIOS DE RECUPERACIÓN DE MATERIALES</t>
  </si>
  <si>
    <t>SERVICIOS DE EDICIÓN, IMPRESIÓN Y REPRODUCCIÓN</t>
  </si>
  <si>
    <t>RECURSOS DE CAPITAL</t>
  </si>
  <si>
    <t>EXCEDENTES FINANCIEROS</t>
  </si>
  <si>
    <t>RENDIMIENTOS FINANCIEROS</t>
  </si>
  <si>
    <t>RECURSOS DE LA ENTIDAD</t>
  </si>
  <si>
    <t>DEPÓSITOS</t>
  </si>
  <si>
    <t>INTERESES SOBRE DEPÓSITOS EN INSTITUCIONES FINANCIERAS</t>
  </si>
  <si>
    <t>13</t>
  </si>
  <si>
    <t>REINTEGROS Y OTROS RECURSOS NO APROPIADOS</t>
  </si>
  <si>
    <t>REINTEGROS</t>
  </si>
  <si>
    <t>03</t>
  </si>
  <si>
    <t>REINTEGROS GASTOS DE FUNCIONAMIENTO</t>
  </si>
  <si>
    <t>RECURSOS NO APROPIADOS</t>
  </si>
  <si>
    <t>RECUPERACIONES</t>
  </si>
  <si>
    <t>APROVECHAMIENTOS</t>
  </si>
  <si>
    <t>3-1</t>
  </si>
  <si>
    <t>3-1-01</t>
  </si>
  <si>
    <t>3-1-01-1</t>
  </si>
  <si>
    <t>3-1-01-1-02</t>
  </si>
  <si>
    <t>3-1-01-1-02-2</t>
  </si>
  <si>
    <t>3-1-01-1-02-2-29</t>
  </si>
  <si>
    <t>3-1-01-1-02-2-30</t>
  </si>
  <si>
    <t>3-1-01-1-02-2-31</t>
  </si>
  <si>
    <t>3-1-01-1-02-2-32</t>
  </si>
  <si>
    <t>3-1-01-1-02-3</t>
  </si>
  <si>
    <t>3-1-01-1-02-3-01</t>
  </si>
  <si>
    <t>3-1-01-1-02-3-01-05</t>
  </si>
  <si>
    <t>3-1-01-1-02-3-02</t>
  </si>
  <si>
    <t>3-1-01-1-02-5</t>
  </si>
  <si>
    <t>3-1-01-1-02-5-02</t>
  </si>
  <si>
    <t>3-1-01-2</t>
  </si>
  <si>
    <t>3-1-01-2-02</t>
  </si>
  <si>
    <t>3-1-01-2-05</t>
  </si>
  <si>
    <t>3-1-01-2-05-1</t>
  </si>
  <si>
    <t>3-1-01-2-05-1-02</t>
  </si>
  <si>
    <t>3-1-01-2-05-1-02-01</t>
  </si>
  <si>
    <t>Ejecución Presupuestal de Ingresos 2025</t>
  </si>
  <si>
    <t>INSTITUTO NACIONAL DE VIGILANCIA DE MEDICAMENTOS Y ALIMENTOS - INVIMA</t>
  </si>
  <si>
    <t>Rubro</t>
  </si>
  <si>
    <t xml:space="preserve">PROGRAMACION </t>
  </si>
  <si>
    <t>EJECUCIÓN</t>
  </si>
  <si>
    <t>ENERO</t>
  </si>
  <si>
    <t>FEBRERO</t>
  </si>
  <si>
    <t xml:space="preserve">MARZO </t>
  </si>
  <si>
    <t>ABRIL</t>
  </si>
  <si>
    <t>MAYO</t>
  </si>
  <si>
    <t>JUNIO</t>
  </si>
  <si>
    <t>JULIO</t>
  </si>
  <si>
    <t>AGOSTO</t>
  </si>
  <si>
    <t>SEPTIEMBRE</t>
  </si>
  <si>
    <t>OCTUBRE</t>
  </si>
  <si>
    <t xml:space="preserve">NOVIEMBRE </t>
  </si>
  <si>
    <t>DICIEMBRE</t>
  </si>
  <si>
    <t xml:space="preserve">RECAUDO EN EFECTIVO ACUMULADO </t>
  </si>
  <si>
    <t xml:space="preserve">RECAUDO ACUMULADO EN EFECTIVO NETO </t>
  </si>
  <si>
    <t xml:space="preserve">% EJECUCIÓN </t>
  </si>
  <si>
    <t>3-1-01-1-02-2-25</t>
  </si>
  <si>
    <t>3-1-01-1-02-5-02-04</t>
  </si>
  <si>
    <t>3-1-01-1-02-5-02-04-7-9</t>
  </si>
  <si>
    <t>3-1-01-1-02-5-02-08</t>
  </si>
  <si>
    <t>3-1-01-1-02-5-02-08-9</t>
  </si>
  <si>
    <t>3-1-01-1-02-5-02-08-9-1</t>
  </si>
  <si>
    <t>3-1-01-1-02-6</t>
  </si>
  <si>
    <t>TRANSFERENCIAS CORRIENTES</t>
  </si>
  <si>
    <t>3-1-01-1-02-6-02</t>
  </si>
  <si>
    <t>SENTENCIAS Y CONCILIACIONES</t>
  </si>
  <si>
    <t>3-1-01-2-02-1</t>
  </si>
  <si>
    <t>ESTABLECIMIENTOS PÚBLICOS</t>
  </si>
  <si>
    <t>3-1-01-2-13</t>
  </si>
  <si>
    <t>3-1-01-2-13-1</t>
  </si>
  <si>
    <t>3-1-01-2-13-1-01</t>
  </si>
  <si>
    <t>REINTEGROS INCAPACIDADES</t>
  </si>
  <si>
    <t>-41.929.985,00</t>
  </si>
  <si>
    <t>3-1-01-2-13-1-02</t>
  </si>
  <si>
    <t>-2.004.817,00</t>
  </si>
  <si>
    <t>3-1-01-2-13-1-05</t>
  </si>
  <si>
    <t>REINTEGROS GASTOS DE INVERSION</t>
  </si>
  <si>
    <t>-102.961.493,50</t>
  </si>
  <si>
    <t>3-1-01-2-13-2</t>
  </si>
  <si>
    <t>3-1-01-2-13-2-03</t>
  </si>
  <si>
    <t>-3.904.699,00</t>
  </si>
  <si>
    <t xml:space="preserve">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</si>
</sst>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7">
    <numFmt numFmtId="44" formatCode="_-&quot;$&quot;\ * #,##0.00_-;\-&quot;$&quot;\ * #,##0.00_-;_-&quot;$&quot;\ * &quot;-&quot;??_-;_-@_-"/>
    <numFmt numFmtId="43" formatCode="_-* #,##0.00_-;\-* #,##0.00_-;_-* &quot;-&quot;??_-;_-@_-"/>
    <numFmt numFmtId="164" formatCode="_(&quot;$&quot;* #,##0.00_);_(&quot;$&quot;* \(#,##0.00\);_(&quot;$&quot;* &quot;-&quot;??_);_(@_)"/>
    <numFmt numFmtId="165" formatCode="_(* #,##0_);_(* \(#,##0\);_(* &quot;-&quot;??_);_(@_)"/>
    <numFmt numFmtId="166" formatCode="_-* #,##0_-;\-* #,##0_-;_-* &quot;-&quot;??_-;_-@_-"/>
    <numFmt numFmtId="167" formatCode="0.0%"/>
    <numFmt numFmtId="168" formatCode="_-&quot;$&quot;\ * #,##0_-;\-&quot;$&quot;\ * #,##0_-;_-&quot;$&quot;\ * &quot;-&quot;??_-;_-@_-"/>
  </numFmts>
  <fonts count="14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name val="Calibri"/>
      <family val="2"/>
    </font>
    <font>
      <sz val="11"/>
      <name val="Calibri"/>
      <family val="2"/>
    </font>
    <font>
      <sz val="11"/>
      <color rgb="FF000000"/>
      <name val="Calibri"/>
      <family val="2"/>
    </font>
    <font>
      <b/>
      <sz val="7"/>
      <color rgb="FFFFFFFF"/>
      <name val="Arial Narrow"/>
      <family val="2"/>
    </font>
    <font>
      <b/>
      <sz val="7"/>
      <color rgb="FF000000"/>
      <name val="Arial Narrow"/>
      <family val="2"/>
    </font>
    <font>
      <sz val="11"/>
      <color rgb="FF000000"/>
      <name val="Calibri"/>
      <family val="2"/>
      <scheme val="minor"/>
    </font>
    <font>
      <sz val="10"/>
      <name val="Arial"/>
      <family val="2"/>
    </font>
    <font>
      <b/>
      <sz val="10"/>
      <name val="Arial"/>
      <family val="2"/>
    </font>
    <font>
      <b/>
      <sz val="10"/>
      <color rgb="FF000000"/>
      <name val="Arial"/>
      <family val="2"/>
    </font>
    <font>
      <sz val="10"/>
      <color rgb="FF000000"/>
      <name val="Arial"/>
      <family val="2"/>
    </font>
    <font>
      <sz val="10"/>
      <name val="Arial"/>
      <family val="2"/>
    </font>
    <font>
      <b/>
      <sz val="10"/>
      <color rgb="FF000000"/>
      <name val="Arial Narrow"/>
      <family val="2"/>
    </font>
  </fonts>
  <fills count="9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2D77C2"/>
        <bgColor rgb="FF2D77C2"/>
      </patternFill>
    </fill>
    <fill>
      <patternFill patternType="solid">
        <fgColor rgb="FFFFFF00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8" tint="0.79998168889431442"/>
        <bgColor rgb="FF2D77C2"/>
      </patternFill>
    </fill>
    <fill>
      <patternFill patternType="solid">
        <fgColor theme="2" tint="-9.9978637043366805E-2"/>
        <bgColor indexed="64"/>
      </patternFill>
    </fill>
  </fills>
  <borders count="1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rgb="FFFFFFFF"/>
      </left>
      <right style="thin">
        <color rgb="FFFFFFFF"/>
      </right>
      <top style="thin">
        <color rgb="FFFFFFFF"/>
      </top>
      <bottom style="thin">
        <color rgb="FFFFFFFF"/>
      </bottom>
      <diagonal/>
    </border>
    <border>
      <left/>
      <right/>
      <top style="thin">
        <color rgb="FF2D77C2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</borders>
  <cellStyleXfs count="5">
    <xf numFmtId="0" fontId="0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7" fillId="0" borderId="0"/>
    <xf numFmtId="44" fontId="1" fillId="0" borderId="0" applyFont="0" applyFill="0" applyBorder="0" applyAlignment="0" applyProtection="0"/>
  </cellStyleXfs>
  <cellXfs count="103">
    <xf numFmtId="0" fontId="0" fillId="0" borderId="0" xfId="0"/>
    <xf numFmtId="0" fontId="3" fillId="0" borderId="0" xfId="0" applyFont="1" applyAlignment="1">
      <alignment horizontal="center"/>
    </xf>
    <xf numFmtId="165" fontId="3" fillId="0" borderId="0" xfId="0" applyNumberFormat="1" applyFont="1" applyAlignment="1">
      <alignment horizontal="center"/>
    </xf>
    <xf numFmtId="165" fontId="3" fillId="0" borderId="0" xfId="1" applyNumberFormat="1" applyFont="1" applyFill="1" applyBorder="1" applyAlignment="1">
      <alignment horizontal="center"/>
    </xf>
    <xf numFmtId="0" fontId="3" fillId="0" borderId="4" xfId="3" applyFont="1" applyBorder="1" applyAlignment="1">
      <alignment vertical="top" wrapText="1"/>
    </xf>
    <xf numFmtId="0" fontId="3" fillId="0" borderId="0" xfId="3" applyFont="1"/>
    <xf numFmtId="0" fontId="6" fillId="0" borderId="0" xfId="3" applyFont="1" applyAlignment="1">
      <alignment vertical="top" wrapText="1" readingOrder="1"/>
    </xf>
    <xf numFmtId="0" fontId="5" fillId="3" borderId="3" xfId="3" applyFont="1" applyFill="1" applyBorder="1" applyAlignment="1">
      <alignment horizontal="center" wrapText="1" readingOrder="1"/>
    </xf>
    <xf numFmtId="0" fontId="6" fillId="4" borderId="0" xfId="3" applyFont="1" applyFill="1" applyAlignment="1">
      <alignment vertical="top" wrapText="1" readingOrder="1"/>
    </xf>
    <xf numFmtId="0" fontId="6" fillId="4" borderId="0" xfId="3" applyFont="1" applyFill="1" applyAlignment="1">
      <alignment horizontal="right" vertical="top" wrapText="1" readingOrder="1"/>
    </xf>
    <xf numFmtId="0" fontId="3" fillId="4" borderId="0" xfId="3" applyFont="1" applyFill="1"/>
    <xf numFmtId="0" fontId="6" fillId="0" borderId="0" xfId="3" applyFont="1" applyAlignment="1">
      <alignment horizontal="right" vertical="top" wrapText="1" readingOrder="1"/>
    </xf>
    <xf numFmtId="0" fontId="3" fillId="0" borderId="0" xfId="0" applyFont="1"/>
    <xf numFmtId="4" fontId="6" fillId="4" borderId="0" xfId="3" applyNumberFormat="1" applyFont="1" applyFill="1" applyAlignment="1">
      <alignment horizontal="right" vertical="top" wrapText="1" readingOrder="1"/>
    </xf>
    <xf numFmtId="4" fontId="6" fillId="0" borderId="0" xfId="3" applyNumberFormat="1" applyFont="1" applyAlignment="1">
      <alignment horizontal="right" vertical="top" wrapText="1" readingOrder="1"/>
    </xf>
    <xf numFmtId="0" fontId="3" fillId="0" borderId="0" xfId="0" applyFont="1" applyAlignment="1">
      <alignment horizontal="left"/>
    </xf>
    <xf numFmtId="166" fontId="3" fillId="0" borderId="0" xfId="1" applyNumberFormat="1" applyFont="1" applyFill="1" applyBorder="1" applyAlignment="1">
      <alignment horizontal="left"/>
    </xf>
    <xf numFmtId="166" fontId="3" fillId="0" borderId="0" xfId="1" applyNumberFormat="1" applyFont="1" applyFill="1" applyBorder="1" applyAlignment="1">
      <alignment horizontal="center"/>
    </xf>
    <xf numFmtId="0" fontId="6" fillId="0" borderId="0" xfId="0" applyFont="1" applyAlignment="1">
      <alignment vertical="top" wrapText="1" readingOrder="1"/>
    </xf>
    <xf numFmtId="0" fontId="6" fillId="0" borderId="0" xfId="0" applyFont="1" applyAlignment="1">
      <alignment horizontal="right" vertical="top" wrapText="1" readingOrder="1"/>
    </xf>
    <xf numFmtId="4" fontId="6" fillId="0" borderId="0" xfId="0" applyNumberFormat="1" applyFont="1" applyAlignment="1">
      <alignment horizontal="right" vertical="top" wrapText="1" readingOrder="1"/>
    </xf>
    <xf numFmtId="44" fontId="3" fillId="0" borderId="0" xfId="4" applyFont="1" applyAlignment="1">
      <alignment horizontal="center"/>
    </xf>
    <xf numFmtId="0" fontId="5" fillId="3" borderId="3" xfId="0" applyFont="1" applyFill="1" applyBorder="1" applyAlignment="1">
      <alignment horizontal="center" wrapText="1" readingOrder="1"/>
    </xf>
    <xf numFmtId="0" fontId="4" fillId="2" borderId="5" xfId="0" applyFont="1" applyFill="1" applyBorder="1" applyAlignment="1">
      <alignment horizontal="left" wrapText="1" readingOrder="1"/>
    </xf>
    <xf numFmtId="0" fontId="3" fillId="2" borderId="5" xfId="0" applyFont="1" applyFill="1" applyBorder="1" applyAlignment="1">
      <alignment horizontal="left"/>
    </xf>
    <xf numFmtId="43" fontId="3" fillId="0" borderId="0" xfId="1" applyFont="1" applyAlignment="1">
      <alignment horizontal="center"/>
    </xf>
    <xf numFmtId="0" fontId="3" fillId="2" borderId="0" xfId="0" applyFont="1" applyFill="1" applyAlignment="1">
      <alignment horizontal="center"/>
    </xf>
    <xf numFmtId="0" fontId="3" fillId="2" borderId="6" xfId="0" applyFont="1" applyFill="1" applyBorder="1" applyAlignment="1">
      <alignment horizontal="left"/>
    </xf>
    <xf numFmtId="0" fontId="4" fillId="2" borderId="2" xfId="0" applyFont="1" applyFill="1" applyBorder="1" applyAlignment="1">
      <alignment horizontal="left" wrapText="1" readingOrder="1"/>
    </xf>
    <xf numFmtId="0" fontId="2" fillId="2" borderId="0" xfId="0" applyFont="1" applyFill="1" applyAlignment="1">
      <alignment horizontal="center"/>
    </xf>
    <xf numFmtId="44" fontId="3" fillId="2" borderId="0" xfId="0" applyNumberFormat="1" applyFont="1" applyFill="1" applyAlignment="1">
      <alignment horizontal="center"/>
    </xf>
    <xf numFmtId="166" fontId="2" fillId="2" borderId="0" xfId="0" applyNumberFormat="1" applyFont="1" applyFill="1" applyAlignment="1">
      <alignment horizontal="center"/>
    </xf>
    <xf numFmtId="164" fontId="3" fillId="2" borderId="0" xfId="0" applyNumberFormat="1" applyFont="1" applyFill="1" applyAlignment="1">
      <alignment horizontal="center"/>
    </xf>
    <xf numFmtId="167" fontId="3" fillId="0" borderId="0" xfId="2" applyNumberFormat="1" applyFont="1" applyFill="1" applyBorder="1" applyAlignment="1">
      <alignment horizontal="center"/>
    </xf>
    <xf numFmtId="0" fontId="10" fillId="0" borderId="5" xfId="0" applyFont="1" applyBorder="1" applyAlignment="1">
      <alignment horizontal="left" wrapText="1" readingOrder="1"/>
    </xf>
    <xf numFmtId="49" fontId="10" fillId="0" borderId="5" xfId="0" applyNumberFormat="1" applyFont="1" applyBorder="1" applyAlignment="1">
      <alignment horizontal="left" wrapText="1" readingOrder="1"/>
    </xf>
    <xf numFmtId="49" fontId="11" fillId="0" borderId="5" xfId="0" applyNumberFormat="1" applyFont="1" applyBorder="1" applyAlignment="1">
      <alignment horizontal="left" wrapText="1" readingOrder="1"/>
    </xf>
    <xf numFmtId="0" fontId="11" fillId="0" borderId="5" xfId="0" applyFont="1" applyBorder="1" applyAlignment="1">
      <alignment horizontal="left" wrapText="1" readingOrder="1"/>
    </xf>
    <xf numFmtId="0" fontId="11" fillId="2" borderId="5" xfId="0" applyFont="1" applyFill="1" applyBorder="1" applyAlignment="1">
      <alignment horizontal="left" wrapText="1" readingOrder="1"/>
    </xf>
    <xf numFmtId="0" fontId="10" fillId="2" borderId="5" xfId="0" applyFont="1" applyFill="1" applyBorder="1" applyAlignment="1">
      <alignment horizontal="left" wrapText="1" readingOrder="1"/>
    </xf>
    <xf numFmtId="0" fontId="10" fillId="5" borderId="5" xfId="0" applyFont="1" applyFill="1" applyBorder="1" applyAlignment="1">
      <alignment horizontal="left" wrapText="1" readingOrder="1"/>
    </xf>
    <xf numFmtId="0" fontId="9" fillId="5" borderId="5" xfId="0" applyFont="1" applyFill="1" applyBorder="1" applyAlignment="1">
      <alignment horizontal="left"/>
    </xf>
    <xf numFmtId="0" fontId="8" fillId="2" borderId="5" xfId="0" applyFont="1" applyFill="1" applyBorder="1" applyAlignment="1">
      <alignment horizontal="left"/>
    </xf>
    <xf numFmtId="4" fontId="3" fillId="0" borderId="0" xfId="0" applyNumberFormat="1" applyFont="1" applyAlignment="1">
      <alignment horizontal="center"/>
    </xf>
    <xf numFmtId="168" fontId="3" fillId="0" borderId="0" xfId="4" applyNumberFormat="1" applyFont="1" applyAlignment="1">
      <alignment horizontal="center"/>
    </xf>
    <xf numFmtId="168" fontId="3" fillId="0" borderId="0" xfId="4" applyNumberFormat="1" applyFont="1" applyFill="1" applyBorder="1" applyAlignment="1">
      <alignment horizontal="center"/>
    </xf>
    <xf numFmtId="167" fontId="8" fillId="2" borderId="1" xfId="2" applyNumberFormat="1" applyFont="1" applyFill="1" applyBorder="1" applyAlignment="1">
      <alignment horizontal="center"/>
    </xf>
    <xf numFmtId="164" fontId="2" fillId="2" borderId="0" xfId="0" applyNumberFormat="1" applyFont="1" applyFill="1" applyAlignment="1">
      <alignment horizontal="center"/>
    </xf>
    <xf numFmtId="168" fontId="9" fillId="7" borderId="5" xfId="4" applyNumberFormat="1" applyFont="1" applyFill="1" applyBorder="1" applyAlignment="1">
      <alignment horizontal="center" vertical="center" wrapText="1" readingOrder="1"/>
    </xf>
    <xf numFmtId="165" fontId="9" fillId="7" borderId="5" xfId="1" applyNumberFormat="1" applyFont="1" applyFill="1" applyBorder="1" applyAlignment="1">
      <alignment horizontal="center" vertical="center" wrapText="1" readingOrder="1"/>
    </xf>
    <xf numFmtId="0" fontId="9" fillId="7" borderId="5" xfId="0" applyFont="1" applyFill="1" applyBorder="1" applyAlignment="1">
      <alignment horizontal="center" vertical="center" wrapText="1" readingOrder="1"/>
    </xf>
    <xf numFmtId="44" fontId="9" fillId="7" borderId="5" xfId="4" applyFont="1" applyFill="1" applyBorder="1" applyAlignment="1">
      <alignment horizontal="center" vertical="center" wrapText="1" readingOrder="1"/>
    </xf>
    <xf numFmtId="0" fontId="9" fillId="7" borderId="8" xfId="0" applyFont="1" applyFill="1" applyBorder="1" applyAlignment="1">
      <alignment horizontal="center" vertical="center" wrapText="1" readingOrder="1"/>
    </xf>
    <xf numFmtId="43" fontId="9" fillId="7" borderId="8" xfId="1" applyFont="1" applyFill="1" applyBorder="1" applyAlignment="1">
      <alignment horizontal="center" vertical="center" wrapText="1" readingOrder="1"/>
    </xf>
    <xf numFmtId="44" fontId="9" fillId="7" borderId="8" xfId="4" applyFont="1" applyFill="1" applyBorder="1" applyAlignment="1">
      <alignment horizontal="center" vertical="center" wrapText="1" readingOrder="1"/>
    </xf>
    <xf numFmtId="167" fontId="9" fillId="7" borderId="8" xfId="2" applyNumberFormat="1" applyFont="1" applyFill="1" applyBorder="1" applyAlignment="1">
      <alignment horizontal="center" vertical="center" wrapText="1" readingOrder="1"/>
    </xf>
    <xf numFmtId="166" fontId="8" fillId="2" borderId="1" xfId="1" applyNumberFormat="1" applyFont="1" applyFill="1" applyBorder="1" applyAlignment="1">
      <alignment horizontal="right"/>
    </xf>
    <xf numFmtId="44" fontId="3" fillId="0" borderId="0" xfId="4" applyFont="1" applyAlignment="1">
      <alignment horizontal="right"/>
    </xf>
    <xf numFmtId="0" fontId="10" fillId="8" borderId="5" xfId="0" applyFont="1" applyFill="1" applyBorder="1" applyAlignment="1">
      <alignment horizontal="left" wrapText="1" readingOrder="1"/>
    </xf>
    <xf numFmtId="0" fontId="10" fillId="8" borderId="5" xfId="0" applyFont="1" applyFill="1" applyBorder="1" applyAlignment="1">
      <alignment wrapText="1" readingOrder="1"/>
    </xf>
    <xf numFmtId="0" fontId="9" fillId="8" borderId="5" xfId="0" applyFont="1" applyFill="1" applyBorder="1" applyAlignment="1">
      <alignment horizontal="left"/>
    </xf>
    <xf numFmtId="0" fontId="10" fillId="8" borderId="5" xfId="0" applyFont="1" applyFill="1" applyBorder="1" applyAlignment="1">
      <alignment horizontal="left" vertical="top" wrapText="1" readingOrder="1"/>
    </xf>
    <xf numFmtId="49" fontId="9" fillId="6" borderId="11" xfId="0" applyNumberFormat="1" applyFont="1" applyFill="1" applyBorder="1" applyAlignment="1">
      <alignment horizontal="center" vertical="center" wrapText="1"/>
    </xf>
    <xf numFmtId="49" fontId="9" fillId="6" borderId="7" xfId="0" applyNumberFormat="1" applyFont="1" applyFill="1" applyBorder="1" applyAlignment="1">
      <alignment vertical="center" wrapText="1"/>
    </xf>
    <xf numFmtId="49" fontId="9" fillId="6" borderId="11" xfId="0" applyNumberFormat="1" applyFont="1" applyFill="1" applyBorder="1" applyAlignment="1">
      <alignment vertical="center" wrapText="1"/>
    </xf>
    <xf numFmtId="49" fontId="9" fillId="6" borderId="10" xfId="0" applyNumberFormat="1" applyFont="1" applyFill="1" applyBorder="1" applyAlignment="1">
      <alignment vertical="center" wrapText="1"/>
    </xf>
    <xf numFmtId="166" fontId="8" fillId="2" borderId="5" xfId="1" applyNumberFormat="1" applyFont="1" applyFill="1" applyBorder="1" applyAlignment="1">
      <alignment horizontal="right"/>
    </xf>
    <xf numFmtId="166" fontId="8" fillId="2" borderId="5" xfId="1" applyNumberFormat="1" applyFont="1" applyFill="1" applyBorder="1" applyAlignment="1">
      <alignment horizontal="center"/>
    </xf>
    <xf numFmtId="166" fontId="9" fillId="8" borderId="5" xfId="1" applyNumberFormat="1" applyFont="1" applyFill="1" applyBorder="1" applyAlignment="1">
      <alignment horizontal="right"/>
    </xf>
    <xf numFmtId="166" fontId="9" fillId="8" borderId="5" xfId="1" applyNumberFormat="1" applyFont="1" applyFill="1" applyBorder="1" applyAlignment="1">
      <alignment horizontal="center"/>
    </xf>
    <xf numFmtId="166" fontId="12" fillId="2" borderId="5" xfId="1" applyNumberFormat="1" applyFont="1" applyFill="1" applyBorder="1" applyAlignment="1">
      <alignment horizontal="center"/>
    </xf>
    <xf numFmtId="166" fontId="12" fillId="2" borderId="5" xfId="1" applyNumberFormat="1" applyFont="1" applyFill="1" applyBorder="1" applyAlignment="1">
      <alignment horizontal="right"/>
    </xf>
    <xf numFmtId="166" fontId="8" fillId="0" borderId="5" xfId="1" applyNumberFormat="1" applyFont="1" applyFill="1" applyBorder="1" applyAlignment="1">
      <alignment horizontal="center"/>
    </xf>
    <xf numFmtId="166" fontId="8" fillId="5" borderId="5" xfId="1" applyNumberFormat="1" applyFont="1" applyFill="1" applyBorder="1" applyAlignment="1">
      <alignment horizontal="right"/>
    </xf>
    <xf numFmtId="166" fontId="8" fillId="5" borderId="5" xfId="1" applyNumberFormat="1" applyFont="1" applyFill="1" applyBorder="1" applyAlignment="1">
      <alignment horizontal="center"/>
    </xf>
    <xf numFmtId="166" fontId="8" fillId="5" borderId="7" xfId="1" applyNumberFormat="1" applyFont="1" applyFill="1" applyBorder="1" applyAlignment="1">
      <alignment horizontal="center"/>
    </xf>
    <xf numFmtId="166" fontId="8" fillId="5" borderId="1" xfId="1" applyNumberFormat="1" applyFont="1" applyFill="1" applyBorder="1" applyAlignment="1">
      <alignment horizontal="center"/>
    </xf>
    <xf numFmtId="166" fontId="8" fillId="5" borderId="1" xfId="1" applyNumberFormat="1" applyFont="1" applyFill="1" applyBorder="1" applyAlignment="1">
      <alignment horizontal="right"/>
    </xf>
    <xf numFmtId="166" fontId="9" fillId="5" borderId="5" xfId="1" applyNumberFormat="1" applyFont="1" applyFill="1" applyBorder="1" applyAlignment="1">
      <alignment horizontal="right"/>
    </xf>
    <xf numFmtId="166" fontId="8" fillId="2" borderId="7" xfId="1" applyNumberFormat="1" applyFont="1" applyFill="1" applyBorder="1" applyAlignment="1">
      <alignment horizontal="center"/>
    </xf>
    <xf numFmtId="166" fontId="8" fillId="2" borderId="1" xfId="1" applyNumberFormat="1" applyFont="1" applyFill="1" applyBorder="1" applyAlignment="1">
      <alignment horizontal="center"/>
    </xf>
    <xf numFmtId="166" fontId="9" fillId="8" borderId="1" xfId="1" applyNumberFormat="1" applyFont="1" applyFill="1" applyBorder="1" applyAlignment="1">
      <alignment horizontal="center"/>
    </xf>
    <xf numFmtId="166" fontId="8" fillId="2" borderId="5" xfId="4" applyNumberFormat="1" applyFont="1" applyFill="1" applyBorder="1" applyAlignment="1">
      <alignment horizontal="right"/>
    </xf>
    <xf numFmtId="166" fontId="8" fillId="2" borderId="2" xfId="4" applyNumberFormat="1" applyFont="1" applyFill="1" applyBorder="1" applyAlignment="1">
      <alignment horizontal="right"/>
    </xf>
    <xf numFmtId="166" fontId="8" fillId="2" borderId="2" xfId="1" applyNumberFormat="1" applyFont="1" applyFill="1" applyBorder="1" applyAlignment="1">
      <alignment horizontal="right"/>
    </xf>
    <xf numFmtId="166" fontId="8" fillId="2" borderId="2" xfId="1" applyNumberFormat="1" applyFont="1" applyFill="1" applyBorder="1" applyAlignment="1">
      <alignment horizontal="center"/>
    </xf>
    <xf numFmtId="3" fontId="8" fillId="2" borderId="5" xfId="1" applyNumberFormat="1" applyFont="1" applyFill="1" applyBorder="1" applyAlignment="1">
      <alignment horizontal="right" wrapText="1"/>
    </xf>
    <xf numFmtId="3" fontId="9" fillId="8" borderId="5" xfId="1" applyNumberFormat="1" applyFont="1" applyFill="1" applyBorder="1" applyAlignment="1">
      <alignment horizontal="right" wrapText="1"/>
    </xf>
    <xf numFmtId="3" fontId="8" fillId="5" borderId="5" xfId="1" applyNumberFormat="1" applyFont="1" applyFill="1" applyBorder="1" applyAlignment="1">
      <alignment horizontal="right" wrapText="1"/>
    </xf>
    <xf numFmtId="3" fontId="13" fillId="0" borderId="0" xfId="1" applyNumberFormat="1" applyFont="1" applyAlignment="1">
      <alignment horizontal="right" wrapText="1" readingOrder="1"/>
    </xf>
    <xf numFmtId="44" fontId="9" fillId="7" borderId="8" xfId="4" applyFont="1" applyFill="1" applyBorder="1" applyAlignment="1">
      <alignment horizontal="center" wrapText="1" readingOrder="1"/>
    </xf>
    <xf numFmtId="9" fontId="8" fillId="2" borderId="5" xfId="2" applyFont="1" applyFill="1" applyBorder="1" applyAlignment="1">
      <alignment horizontal="center"/>
    </xf>
    <xf numFmtId="9" fontId="9" fillId="8" borderId="5" xfId="2" applyFont="1" applyFill="1" applyBorder="1" applyAlignment="1">
      <alignment horizontal="center"/>
    </xf>
    <xf numFmtId="9" fontId="9" fillId="5" borderId="5" xfId="2" applyFont="1" applyFill="1" applyBorder="1" applyAlignment="1">
      <alignment horizontal="center"/>
    </xf>
    <xf numFmtId="166" fontId="3" fillId="2" borderId="0" xfId="1" applyNumberFormat="1" applyFont="1" applyFill="1" applyAlignment="1">
      <alignment horizontal="center"/>
    </xf>
    <xf numFmtId="166" fontId="3" fillId="2" borderId="0" xfId="0" applyNumberFormat="1" applyFont="1" applyFill="1" applyAlignment="1">
      <alignment horizontal="center"/>
    </xf>
    <xf numFmtId="10" fontId="2" fillId="2" borderId="0" xfId="2" applyNumberFormat="1" applyFont="1" applyFill="1" applyAlignment="1">
      <alignment horizontal="center"/>
    </xf>
    <xf numFmtId="49" fontId="9" fillId="6" borderId="8" xfId="0" applyNumberFormat="1" applyFont="1" applyFill="1" applyBorder="1" applyAlignment="1">
      <alignment horizontal="center" vertical="center" wrapText="1"/>
    </xf>
    <xf numFmtId="49" fontId="9" fillId="6" borderId="9" xfId="0" applyNumberFormat="1" applyFont="1" applyFill="1" applyBorder="1" applyAlignment="1">
      <alignment horizontal="center" vertical="center" wrapText="1"/>
    </xf>
    <xf numFmtId="49" fontId="9" fillId="6" borderId="5" xfId="0" applyNumberFormat="1" applyFont="1" applyFill="1" applyBorder="1" applyAlignment="1">
      <alignment horizontal="center" vertical="center" wrapText="1"/>
    </xf>
    <xf numFmtId="165" fontId="9" fillId="6" borderId="5" xfId="1" applyNumberFormat="1" applyFont="1" applyFill="1" applyBorder="1" applyAlignment="1">
      <alignment horizontal="center" vertical="center" wrapText="1"/>
    </xf>
    <xf numFmtId="49" fontId="2" fillId="0" borderId="5" xfId="0" applyNumberFormat="1" applyFont="1" applyBorder="1" applyAlignment="1">
      <alignment horizontal="center" wrapText="1"/>
    </xf>
    <xf numFmtId="49" fontId="2" fillId="0" borderId="5" xfId="0" applyNumberFormat="1" applyFont="1" applyBorder="1" applyAlignment="1">
      <alignment horizontal="center"/>
    </xf>
  </cellXfs>
  <cellStyles count="5">
    <cellStyle name="Millares" xfId="1" builtinId="3"/>
    <cellStyle name="Moneda" xfId="4" builtinId="4"/>
    <cellStyle name="Normal" xfId="0" builtinId="0"/>
    <cellStyle name="Normal 2" xfId="3" xr:uid="{00000000-0005-0000-0000-000003000000}"/>
    <cellStyle name="Porcentaje" xfId="2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externalLink" Target="externalLinks/externalLink2.xml"/><Relationship Id="rId10" Type="http://schemas.openxmlformats.org/officeDocument/2006/relationships/calcChain" Target="calcChain.xml"/><Relationship Id="rId4" Type="http://schemas.openxmlformats.org/officeDocument/2006/relationships/externalLink" Target="externalLinks/externalLink1.xml"/><Relationship Id="rId9" Type="http://schemas.openxmlformats.org/officeDocument/2006/relationships/sheetMetadata" Target="metadata.xml"/></Relationships>
</file>

<file path=xl/externalLinks/_rels/externalLink1.xml.rels><?xml version="1.0" encoding="UTF-8" standalone="yes"?>
<Relationships xmlns="http://schemas.openxmlformats.org/package/2006/relationships"><Relationship Id="rId2" Type="http://schemas.openxmlformats.org/officeDocument/2006/relationships/externalLinkPath" Target="https://invimagovco-my.sharepoint.com/personal/dvasquezf_invima_gov_co/Documents/Informes%20presupuesto%20y%20financiera/INFORME%20DE%20GESTION%202025/informe%20de%20gestion%202025/septiembre/Ingresos%20Septiembre%202025.xlsx" TargetMode="External"/><Relationship Id="rId1" Type="http://schemas.openxmlformats.org/officeDocument/2006/relationships/externalLinkPath" Target="septiembre/Ingresos%20Septiembre%202025.xlsx" TargetMode="External"/></Relationships>
</file>

<file path=xl/externalLinks/_rels/externalLink2.xml.rels><?xml version="1.0" encoding="UTF-8" standalone="yes"?>
<Relationships xmlns="http://schemas.openxmlformats.org/package/2006/relationships"><Relationship Id="rId2" Type="http://schemas.openxmlformats.org/officeDocument/2006/relationships/externalLinkPath" Target="https://invimagovco-my.sharepoint.com/personal/dvasquezf_invima_gov_co/Documents/Informes%20presupuesto%20y%20financiera/INFORME%20DE%20GESTION%202025/informe%20de%20gestion%202025/noviembre/INGRESOS%20NOVIEMBRE%202025.xlsx" TargetMode="External"/><Relationship Id="rId1" Type="http://schemas.openxmlformats.org/officeDocument/2006/relationships/externalLinkPath" Target="noviembre/INGRESOS%20NOVIEMBRE%202025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REP_ING031_InformeEjecucionPres"/>
    </sheetNames>
    <sheetDataSet>
      <sheetData sheetId="0">
        <row r="18">
          <cell r="A18">
            <v>3</v>
          </cell>
          <cell r="B18" t="str">
            <v>19-12-00</v>
          </cell>
          <cell r="C18" t="str">
            <v>INSTITUTO NACIONAL DE VIGILANCIA DE MEDICAMENTOS Y ALIMENTOS - INVIMA</v>
          </cell>
          <cell r="D18" t="str">
            <v>3</v>
          </cell>
          <cell r="E18"/>
          <cell r="F18"/>
          <cell r="G18"/>
          <cell r="H18"/>
          <cell r="I18"/>
          <cell r="J18"/>
          <cell r="K18"/>
          <cell r="L18"/>
          <cell r="M18"/>
          <cell r="N18"/>
          <cell r="O18"/>
          <cell r="P18"/>
          <cell r="Q18"/>
          <cell r="R18"/>
          <cell r="S18"/>
          <cell r="T18"/>
          <cell r="U18"/>
          <cell r="V18"/>
          <cell r="W18"/>
          <cell r="X18" t="str">
            <v>RECURSOS PROPIOS DE ESTABLECIMIENTOS PÚBLICOS</v>
          </cell>
          <cell r="Y18">
            <v>242764051562</v>
          </cell>
          <cell r="Z18">
            <v>0</v>
          </cell>
          <cell r="AA18">
            <v>242764051562</v>
          </cell>
          <cell r="AB18">
            <v>25596689876.099998</v>
          </cell>
          <cell r="AC18">
            <v>144597327946.54001</v>
          </cell>
          <cell r="AD18">
            <v>3229003984.5500002</v>
          </cell>
          <cell r="AE18">
            <v>141368323961.98999</v>
          </cell>
          <cell r="AF18">
            <v>101395727600.00999</v>
          </cell>
        </row>
        <row r="19">
          <cell r="A19" t="str">
            <v>3-1</v>
          </cell>
          <cell r="B19"/>
          <cell r="C19"/>
          <cell r="D19" t="str">
            <v>3</v>
          </cell>
          <cell r="E19" t="str">
            <v>1</v>
          </cell>
          <cell r="F19"/>
          <cell r="G19"/>
          <cell r="H19"/>
          <cell r="I19"/>
          <cell r="J19"/>
          <cell r="K19"/>
          <cell r="L19"/>
          <cell r="M19"/>
          <cell r="N19"/>
          <cell r="O19"/>
          <cell r="P19"/>
          <cell r="Q19"/>
          <cell r="R19"/>
          <cell r="S19"/>
          <cell r="T19"/>
          <cell r="U19"/>
          <cell r="V19"/>
          <cell r="W19"/>
          <cell r="X19" t="str">
            <v>RECURSOS PROPIOS DE ESTABLECIMIENTOS PÚBLICOS</v>
          </cell>
          <cell r="Y19">
            <v>242764051562</v>
          </cell>
          <cell r="Z19">
            <v>0</v>
          </cell>
          <cell r="AA19">
            <v>242764051562</v>
          </cell>
          <cell r="AB19">
            <v>25596689876.099998</v>
          </cell>
          <cell r="AC19">
            <v>144597327946.54001</v>
          </cell>
          <cell r="AD19">
            <v>3229003984.5500002</v>
          </cell>
          <cell r="AE19">
            <v>141368323961.98999</v>
          </cell>
          <cell r="AF19">
            <v>101395727600.00999</v>
          </cell>
        </row>
        <row r="20">
          <cell r="A20" t="str">
            <v>3-1-01</v>
          </cell>
          <cell r="B20"/>
          <cell r="C20"/>
          <cell r="D20" t="str">
            <v>3</v>
          </cell>
          <cell r="E20" t="str">
            <v>1</v>
          </cell>
          <cell r="F20" t="str">
            <v>01</v>
          </cell>
          <cell r="G20"/>
          <cell r="H20"/>
          <cell r="I20"/>
          <cell r="J20"/>
          <cell r="K20"/>
          <cell r="L20"/>
          <cell r="M20"/>
          <cell r="N20"/>
          <cell r="O20"/>
          <cell r="P20"/>
          <cell r="Q20"/>
          <cell r="R20"/>
          <cell r="S20"/>
          <cell r="T20"/>
          <cell r="U20"/>
          <cell r="V20"/>
          <cell r="W20"/>
          <cell r="X20" t="str">
            <v>RECURSOS PROPIOS DE ESTABLECIMIENTOS PÚBLICOS</v>
          </cell>
          <cell r="Y20">
            <v>242764051562</v>
          </cell>
          <cell r="Z20">
            <v>0</v>
          </cell>
          <cell r="AA20">
            <v>242764051562</v>
          </cell>
          <cell r="AB20">
            <v>25596689876.099998</v>
          </cell>
          <cell r="AC20">
            <v>144597327946.54001</v>
          </cell>
          <cell r="AD20">
            <v>3229003984.5500002</v>
          </cell>
          <cell r="AE20">
            <v>141368323961.98999</v>
          </cell>
          <cell r="AF20">
            <v>101395727600.00999</v>
          </cell>
        </row>
        <row r="21">
          <cell r="A21" t="str">
            <v>3-1-01-1</v>
          </cell>
          <cell r="B21"/>
          <cell r="C21"/>
          <cell r="D21" t="str">
            <v>3</v>
          </cell>
          <cell r="E21" t="str">
            <v>1</v>
          </cell>
          <cell r="F21" t="str">
            <v>01</v>
          </cell>
          <cell r="G21" t="str">
            <v>1</v>
          </cell>
          <cell r="H21"/>
          <cell r="I21"/>
          <cell r="J21"/>
          <cell r="K21"/>
          <cell r="L21"/>
          <cell r="M21"/>
          <cell r="N21"/>
          <cell r="O21"/>
          <cell r="P21"/>
          <cell r="Q21"/>
          <cell r="R21"/>
          <cell r="S21"/>
          <cell r="T21"/>
          <cell r="U21"/>
          <cell r="V21"/>
          <cell r="W21"/>
          <cell r="X21" t="str">
            <v>INGRESOS CORRIENTES</v>
          </cell>
          <cell r="Y21">
            <v>207332051562</v>
          </cell>
          <cell r="Z21">
            <v>0</v>
          </cell>
          <cell r="AA21">
            <v>207332051562</v>
          </cell>
          <cell r="AB21">
            <v>25591285784.25</v>
          </cell>
          <cell r="AC21">
            <v>144439900761.14001</v>
          </cell>
          <cell r="AD21">
            <v>3229003984.5500002</v>
          </cell>
          <cell r="AE21">
            <v>141210896776.59</v>
          </cell>
          <cell r="AF21">
            <v>66121154785.410004</v>
          </cell>
        </row>
        <row r="22">
          <cell r="A22" t="str">
            <v>3-1-01-1-02</v>
          </cell>
          <cell r="B22"/>
          <cell r="C22"/>
          <cell r="D22" t="str">
            <v>3</v>
          </cell>
          <cell r="E22" t="str">
            <v>1</v>
          </cell>
          <cell r="F22" t="str">
            <v>01</v>
          </cell>
          <cell r="G22" t="str">
            <v>1</v>
          </cell>
          <cell r="H22" t="str">
            <v>02</v>
          </cell>
          <cell r="I22"/>
          <cell r="J22"/>
          <cell r="K22"/>
          <cell r="L22"/>
          <cell r="M22"/>
          <cell r="N22"/>
          <cell r="O22"/>
          <cell r="P22"/>
          <cell r="Q22"/>
          <cell r="R22"/>
          <cell r="S22"/>
          <cell r="T22"/>
          <cell r="U22"/>
          <cell r="V22"/>
          <cell r="W22"/>
          <cell r="X22" t="str">
            <v>INGRESOS NO TRIBUTARIOS</v>
          </cell>
          <cell r="Y22">
            <v>207332051562</v>
          </cell>
          <cell r="Z22">
            <v>0</v>
          </cell>
          <cell r="AA22">
            <v>207332051562</v>
          </cell>
          <cell r="AB22">
            <v>25591285784.25</v>
          </cell>
          <cell r="AC22">
            <v>144439900761.14001</v>
          </cell>
          <cell r="AD22">
            <v>3229003984.5500002</v>
          </cell>
          <cell r="AE22">
            <v>141210896776.59</v>
          </cell>
          <cell r="AF22">
            <v>66121154785.410004</v>
          </cell>
        </row>
        <row r="23">
          <cell r="A23" t="str">
            <v>3-1-01-1-02-2</v>
          </cell>
          <cell r="B23"/>
          <cell r="C23"/>
          <cell r="D23" t="str">
            <v>3</v>
          </cell>
          <cell r="E23" t="str">
            <v>1</v>
          </cell>
          <cell r="F23" t="str">
            <v>01</v>
          </cell>
          <cell r="G23" t="str">
            <v>1</v>
          </cell>
          <cell r="H23" t="str">
            <v>02</v>
          </cell>
          <cell r="I23" t="str">
            <v>2</v>
          </cell>
          <cell r="J23"/>
          <cell r="K23"/>
          <cell r="L23"/>
          <cell r="M23"/>
          <cell r="N23"/>
          <cell r="O23"/>
          <cell r="P23"/>
          <cell r="Q23"/>
          <cell r="R23"/>
          <cell r="S23"/>
          <cell r="T23"/>
          <cell r="U23"/>
          <cell r="V23"/>
          <cell r="W23"/>
          <cell r="X23" t="str">
            <v>TASAS Y DERECHOS ADMINISTRATIVOS</v>
          </cell>
          <cell r="Y23">
            <v>199236051562</v>
          </cell>
          <cell r="Z23">
            <v>0</v>
          </cell>
          <cell r="AA23">
            <v>199236051562</v>
          </cell>
          <cell r="AB23">
            <v>24875730355</v>
          </cell>
          <cell r="AC23">
            <v>137460019073</v>
          </cell>
          <cell r="AD23">
            <v>3101706347.5500002</v>
          </cell>
          <cell r="AE23">
            <v>134358312725.45</v>
          </cell>
          <cell r="AF23">
            <v>64877738836.550003</v>
          </cell>
        </row>
        <row r="24">
          <cell r="A24" t="str">
            <v>3-1-01-1-02-2-29</v>
          </cell>
          <cell r="B24"/>
          <cell r="C24"/>
          <cell r="D24" t="str">
            <v>3</v>
          </cell>
          <cell r="E24" t="str">
            <v>1</v>
          </cell>
          <cell r="F24" t="str">
            <v>01</v>
          </cell>
          <cell r="G24" t="str">
            <v>1</v>
          </cell>
          <cell r="H24" t="str">
            <v>02</v>
          </cell>
          <cell r="I24" t="str">
            <v>2</v>
          </cell>
          <cell r="J24" t="str">
            <v>29</v>
          </cell>
          <cell r="K24"/>
          <cell r="L24"/>
          <cell r="M24"/>
          <cell r="N24"/>
          <cell r="O24"/>
          <cell r="P24"/>
          <cell r="Q24"/>
          <cell r="R24"/>
          <cell r="S24"/>
          <cell r="T24"/>
          <cell r="U24"/>
          <cell r="V24"/>
          <cell r="W24"/>
          <cell r="X24" t="str">
            <v>EXPEDICIÓN DE REGISTROS SANITARIOS</v>
          </cell>
          <cell r="Y24">
            <v>76245190224</v>
          </cell>
          <cell r="Z24">
            <v>0</v>
          </cell>
          <cell r="AA24">
            <v>76245190224</v>
          </cell>
          <cell r="AB24">
            <v>16185830845</v>
          </cell>
          <cell r="AC24">
            <v>84855308249</v>
          </cell>
          <cell r="AD24">
            <v>2385226218.4499998</v>
          </cell>
          <cell r="AE24">
            <v>82470082030.550003</v>
          </cell>
          <cell r="AF24">
            <v>-6224891806.5500002</v>
          </cell>
        </row>
        <row r="25">
          <cell r="A25" t="str">
            <v>3-1-01-1-02-2-30</v>
          </cell>
          <cell r="B25"/>
          <cell r="C25"/>
          <cell r="D25" t="str">
            <v>3</v>
          </cell>
          <cell r="E25" t="str">
            <v>1</v>
          </cell>
          <cell r="F25" t="str">
            <v>01</v>
          </cell>
          <cell r="G25" t="str">
            <v>1</v>
          </cell>
          <cell r="H25" t="str">
            <v>02</v>
          </cell>
          <cell r="I25" t="str">
            <v>2</v>
          </cell>
          <cell r="J25" t="str">
            <v>30</v>
          </cell>
          <cell r="K25"/>
          <cell r="L25"/>
          <cell r="M25"/>
          <cell r="N25"/>
          <cell r="O25"/>
          <cell r="P25"/>
          <cell r="Q25"/>
          <cell r="R25"/>
          <cell r="S25"/>
          <cell r="T25"/>
          <cell r="U25"/>
          <cell r="V25"/>
          <cell r="W25"/>
          <cell r="X25" t="str">
            <v>RENOVACIÓN DE LA CAPACIDAD DE LABORATORIOS</v>
          </cell>
          <cell r="Y25">
            <v>12023076450</v>
          </cell>
          <cell r="Z25">
            <v>0</v>
          </cell>
          <cell r="AA25">
            <v>12023076450</v>
          </cell>
          <cell r="AB25">
            <v>3389791502</v>
          </cell>
          <cell r="AC25">
            <v>15254544949</v>
          </cell>
          <cell r="AD25">
            <v>580602646.10000002</v>
          </cell>
          <cell r="AE25">
            <v>14673942302.9</v>
          </cell>
          <cell r="AF25">
            <v>-2650865852.9000001</v>
          </cell>
        </row>
        <row r="26">
          <cell r="A26" t="str">
            <v>3-1-01-1-02-2-31</v>
          </cell>
          <cell r="B26"/>
          <cell r="C26"/>
          <cell r="D26" t="str">
            <v>3</v>
          </cell>
          <cell r="E26" t="str">
            <v>1</v>
          </cell>
          <cell r="F26" t="str">
            <v>01</v>
          </cell>
          <cell r="G26" t="str">
            <v>1</v>
          </cell>
          <cell r="H26" t="str">
            <v>02</v>
          </cell>
          <cell r="I26" t="str">
            <v>2</v>
          </cell>
          <cell r="J26" t="str">
            <v>31</v>
          </cell>
          <cell r="K26"/>
          <cell r="L26"/>
          <cell r="M26"/>
          <cell r="N26"/>
          <cell r="O26"/>
          <cell r="P26"/>
          <cell r="Q26"/>
          <cell r="R26"/>
          <cell r="S26"/>
          <cell r="T26"/>
          <cell r="U26"/>
          <cell r="V26"/>
          <cell r="W26"/>
          <cell r="X26" t="str">
            <v>REALIZACIÓN DE EXÁMENES DE LABORATORIO</v>
          </cell>
          <cell r="Y26">
            <v>14025401872</v>
          </cell>
          <cell r="Z26">
            <v>0</v>
          </cell>
          <cell r="AA26">
            <v>14025401872</v>
          </cell>
          <cell r="AB26">
            <v>806406667</v>
          </cell>
          <cell r="AC26">
            <v>6610176032</v>
          </cell>
          <cell r="AD26">
            <v>30982796</v>
          </cell>
          <cell r="AE26">
            <v>6579193236</v>
          </cell>
          <cell r="AF26">
            <v>7446208636</v>
          </cell>
        </row>
        <row r="27">
          <cell r="A27" t="str">
            <v>3-1-01-1-02-2-32</v>
          </cell>
          <cell r="B27"/>
          <cell r="C27"/>
          <cell r="D27" t="str">
            <v>3</v>
          </cell>
          <cell r="E27" t="str">
            <v>1</v>
          </cell>
          <cell r="F27" t="str">
            <v>01</v>
          </cell>
          <cell r="G27" t="str">
            <v>1</v>
          </cell>
          <cell r="H27" t="str">
            <v>02</v>
          </cell>
          <cell r="I27" t="str">
            <v>2</v>
          </cell>
          <cell r="J27" t="str">
            <v>32</v>
          </cell>
          <cell r="K27"/>
          <cell r="L27"/>
          <cell r="M27"/>
          <cell r="N27"/>
          <cell r="O27"/>
          <cell r="P27"/>
          <cell r="Q27"/>
          <cell r="R27"/>
          <cell r="S27"/>
          <cell r="T27"/>
          <cell r="U27"/>
          <cell r="V27"/>
          <cell r="W27"/>
          <cell r="X27" t="str">
            <v>EXPEDICIÓN DE CERTIFICADOS DE REGISTRO SANITARIO</v>
          </cell>
          <cell r="Y27">
            <v>96942383016</v>
          </cell>
          <cell r="Z27">
            <v>0</v>
          </cell>
          <cell r="AA27">
            <v>96942383016</v>
          </cell>
          <cell r="AB27">
            <v>4493701341</v>
          </cell>
          <cell r="AC27">
            <v>30739989843</v>
          </cell>
          <cell r="AD27">
            <v>104894687</v>
          </cell>
          <cell r="AE27">
            <v>30635095156</v>
          </cell>
          <cell r="AF27">
            <v>66307287860</v>
          </cell>
        </row>
        <row r="28">
          <cell r="A28" t="str">
            <v>3-1-01-1-02-3</v>
          </cell>
          <cell r="B28"/>
          <cell r="C28"/>
          <cell r="D28" t="str">
            <v>3</v>
          </cell>
          <cell r="E28" t="str">
            <v>1</v>
          </cell>
          <cell r="F28" t="str">
            <v>01</v>
          </cell>
          <cell r="G28" t="str">
            <v>1</v>
          </cell>
          <cell r="H28" t="str">
            <v>02</v>
          </cell>
          <cell r="I28" t="str">
            <v>3</v>
          </cell>
          <cell r="J28"/>
          <cell r="K28"/>
          <cell r="L28"/>
          <cell r="M28"/>
          <cell r="N28"/>
          <cell r="O28"/>
          <cell r="P28"/>
          <cell r="Q28"/>
          <cell r="R28"/>
          <cell r="S28"/>
          <cell r="T28"/>
          <cell r="U28"/>
          <cell r="V28"/>
          <cell r="W28"/>
          <cell r="X28" t="str">
            <v>MULTAS, SANCIONES E INTERESES DE MORA</v>
          </cell>
          <cell r="Y28">
            <v>8096000000</v>
          </cell>
          <cell r="Z28">
            <v>0</v>
          </cell>
          <cell r="AA28">
            <v>8096000000</v>
          </cell>
          <cell r="AB28">
            <v>715542320</v>
          </cell>
          <cell r="AC28">
            <v>6971083157.1400003</v>
          </cell>
          <cell r="AD28">
            <v>127297637</v>
          </cell>
          <cell r="AE28">
            <v>6843785520.1400003</v>
          </cell>
          <cell r="AF28">
            <v>1252214479.8599999</v>
          </cell>
        </row>
        <row r="29">
          <cell r="A29" t="str">
            <v>3-1-01-1-02-3-01</v>
          </cell>
          <cell r="B29"/>
          <cell r="C29"/>
          <cell r="D29" t="str">
            <v>3</v>
          </cell>
          <cell r="E29" t="str">
            <v>1</v>
          </cell>
          <cell r="F29" t="str">
            <v>01</v>
          </cell>
          <cell r="G29" t="str">
            <v>1</v>
          </cell>
          <cell r="H29" t="str">
            <v>02</v>
          </cell>
          <cell r="I29" t="str">
            <v>3</v>
          </cell>
          <cell r="J29" t="str">
            <v>01</v>
          </cell>
          <cell r="K29"/>
          <cell r="L29"/>
          <cell r="M29"/>
          <cell r="N29"/>
          <cell r="O29"/>
          <cell r="P29"/>
          <cell r="Q29"/>
          <cell r="R29"/>
          <cell r="S29"/>
          <cell r="T29"/>
          <cell r="U29"/>
          <cell r="V29"/>
          <cell r="W29"/>
          <cell r="X29" t="str">
            <v>MULTAS Y SANCIONES</v>
          </cell>
          <cell r="Y29">
            <v>8016000000</v>
          </cell>
          <cell r="Z29">
            <v>0</v>
          </cell>
          <cell r="AA29">
            <v>8016000000</v>
          </cell>
          <cell r="AB29">
            <v>547814660.65999997</v>
          </cell>
          <cell r="AC29">
            <v>5308617160.9300003</v>
          </cell>
          <cell r="AD29">
            <v>114974456</v>
          </cell>
          <cell r="AE29">
            <v>5193642704.9300003</v>
          </cell>
          <cell r="AF29">
            <v>2822357295.0700002</v>
          </cell>
        </row>
        <row r="30">
          <cell r="A30" t="str">
            <v>3-1-01-1-02-3-01-05</v>
          </cell>
          <cell r="B30"/>
          <cell r="C30"/>
          <cell r="D30" t="str">
            <v>3</v>
          </cell>
          <cell r="E30" t="str">
            <v>1</v>
          </cell>
          <cell r="F30" t="str">
            <v>01</v>
          </cell>
          <cell r="G30" t="str">
            <v>1</v>
          </cell>
          <cell r="H30" t="str">
            <v>02</v>
          </cell>
          <cell r="I30" t="str">
            <v>3</v>
          </cell>
          <cell r="J30" t="str">
            <v>01</v>
          </cell>
          <cell r="K30" t="str">
            <v>05</v>
          </cell>
          <cell r="L30"/>
          <cell r="M30"/>
          <cell r="N30"/>
          <cell r="O30"/>
          <cell r="P30"/>
          <cell r="Q30"/>
          <cell r="R30"/>
          <cell r="S30"/>
          <cell r="T30"/>
          <cell r="U30"/>
          <cell r="V30"/>
          <cell r="W30"/>
          <cell r="X30" t="str">
            <v>SANCIONES ADMINISTRATIVAS</v>
          </cell>
          <cell r="Y30">
            <v>0</v>
          </cell>
          <cell r="Z30">
            <v>0</v>
          </cell>
          <cell r="AA30">
            <v>0</v>
          </cell>
          <cell r="AB30">
            <v>547814660.65999997</v>
          </cell>
          <cell r="AC30">
            <v>5308617160.9300003</v>
          </cell>
          <cell r="AD30">
            <v>114974456</v>
          </cell>
          <cell r="AE30">
            <v>5193642704.9300003</v>
          </cell>
          <cell r="AF30">
            <v>-5193642704.9300003</v>
          </cell>
        </row>
        <row r="31">
          <cell r="A31" t="str">
            <v>3-1-01-1-02-3-02</v>
          </cell>
          <cell r="B31"/>
          <cell r="C31"/>
          <cell r="D31" t="str">
            <v>3</v>
          </cell>
          <cell r="E31" t="str">
            <v>1</v>
          </cell>
          <cell r="F31" t="str">
            <v>01</v>
          </cell>
          <cell r="G31" t="str">
            <v>1</v>
          </cell>
          <cell r="H31" t="str">
            <v>02</v>
          </cell>
          <cell r="I31" t="str">
            <v>3</v>
          </cell>
          <cell r="J31" t="str">
            <v>02</v>
          </cell>
          <cell r="K31"/>
          <cell r="L31"/>
          <cell r="M31"/>
          <cell r="N31"/>
          <cell r="O31"/>
          <cell r="P31"/>
          <cell r="Q31"/>
          <cell r="R31"/>
          <cell r="S31"/>
          <cell r="T31"/>
          <cell r="U31"/>
          <cell r="V31"/>
          <cell r="W31"/>
          <cell r="X31" t="str">
            <v>INTERESES DE MORA</v>
          </cell>
          <cell r="Y31">
            <v>80000000</v>
          </cell>
          <cell r="Z31">
            <v>0</v>
          </cell>
          <cell r="AA31">
            <v>80000000</v>
          </cell>
          <cell r="AB31">
            <v>167727659.34</v>
          </cell>
          <cell r="AC31">
            <v>1662465996.21</v>
          </cell>
          <cell r="AD31">
            <v>12323181</v>
          </cell>
          <cell r="AE31">
            <v>1650142815.21</v>
          </cell>
          <cell r="AF31">
            <v>-1570142815.21</v>
          </cell>
        </row>
        <row r="32">
          <cell r="A32" t="str">
            <v>3-1-01-1-02-3-02-02</v>
          </cell>
          <cell r="B32"/>
          <cell r="C32"/>
          <cell r="D32" t="str">
            <v>3</v>
          </cell>
          <cell r="E32" t="str">
            <v>1</v>
          </cell>
          <cell r="F32" t="str">
            <v>01</v>
          </cell>
          <cell r="G32" t="str">
            <v>1</v>
          </cell>
          <cell r="H32" t="str">
            <v>02</v>
          </cell>
          <cell r="I32" t="str">
            <v>3</v>
          </cell>
          <cell r="J32" t="str">
            <v>02</v>
          </cell>
          <cell r="K32" t="str">
            <v>02</v>
          </cell>
          <cell r="L32"/>
          <cell r="M32"/>
          <cell r="N32"/>
          <cell r="O32"/>
          <cell r="P32"/>
          <cell r="Q32"/>
          <cell r="R32"/>
          <cell r="S32"/>
          <cell r="T32"/>
          <cell r="U32"/>
          <cell r="V32"/>
          <cell r="W32"/>
          <cell r="X32" t="str">
            <v>FINANCIEROS</v>
          </cell>
          <cell r="Y32">
            <v>0</v>
          </cell>
          <cell r="Z32">
            <v>0</v>
          </cell>
          <cell r="AA32">
            <v>0</v>
          </cell>
          <cell r="AB32">
            <v>167727659.34</v>
          </cell>
          <cell r="AC32">
            <v>1662465996.21</v>
          </cell>
          <cell r="AD32">
            <v>12323181</v>
          </cell>
          <cell r="AE32">
            <v>1650142815.21</v>
          </cell>
          <cell r="AF32">
            <v>-1650142815.21</v>
          </cell>
        </row>
        <row r="33">
          <cell r="A33" t="str">
            <v>3-1-01-1-02-3-02-03</v>
          </cell>
          <cell r="B33"/>
          <cell r="C33"/>
          <cell r="D33" t="str">
            <v>3</v>
          </cell>
          <cell r="E33" t="str">
            <v>1</v>
          </cell>
          <cell r="F33" t="str">
            <v>01</v>
          </cell>
          <cell r="G33" t="str">
            <v>1</v>
          </cell>
          <cell r="H33" t="str">
            <v>02</v>
          </cell>
          <cell r="I33" t="str">
            <v>3</v>
          </cell>
          <cell r="J33" t="str">
            <v>02</v>
          </cell>
          <cell r="K33" t="str">
            <v>03</v>
          </cell>
          <cell r="L33"/>
          <cell r="M33"/>
          <cell r="N33"/>
          <cell r="O33"/>
          <cell r="P33"/>
          <cell r="Q33"/>
          <cell r="R33"/>
          <cell r="S33"/>
          <cell r="T33"/>
          <cell r="U33"/>
          <cell r="V33"/>
          <cell r="W33"/>
          <cell r="X33" t="str">
            <v>SENTENCIAS</v>
          </cell>
          <cell r="Y33">
            <v>0</v>
          </cell>
          <cell r="Z33">
            <v>0</v>
          </cell>
          <cell r="AA33">
            <v>0</v>
          </cell>
          <cell r="AB33">
            <v>0</v>
          </cell>
          <cell r="AC33">
            <v>0</v>
          </cell>
          <cell r="AD33">
            <v>0</v>
          </cell>
          <cell r="AE33">
            <v>0</v>
          </cell>
          <cell r="AF33">
            <v>0</v>
          </cell>
        </row>
        <row r="34">
          <cell r="A34" t="str">
            <v>3-1-01-1-02-5</v>
          </cell>
          <cell r="B34"/>
          <cell r="C34"/>
          <cell r="D34" t="str">
            <v>3</v>
          </cell>
          <cell r="E34" t="str">
            <v>1</v>
          </cell>
          <cell r="F34" t="str">
            <v>01</v>
          </cell>
          <cell r="G34" t="str">
            <v>1</v>
          </cell>
          <cell r="H34" t="str">
            <v>02</v>
          </cell>
          <cell r="I34" t="str">
            <v>5</v>
          </cell>
          <cell r="J34"/>
          <cell r="K34"/>
          <cell r="L34"/>
          <cell r="M34"/>
          <cell r="N34"/>
          <cell r="O34"/>
          <cell r="P34"/>
          <cell r="Q34"/>
          <cell r="R34"/>
          <cell r="S34"/>
          <cell r="T34"/>
          <cell r="U34"/>
          <cell r="V34"/>
          <cell r="W34"/>
          <cell r="X34" t="str">
            <v>VENTA DE BIENES Y SERVICIOS</v>
          </cell>
          <cell r="Y34">
            <v>0</v>
          </cell>
          <cell r="Z34">
            <v>0</v>
          </cell>
          <cell r="AA34">
            <v>0</v>
          </cell>
          <cell r="AB34">
            <v>13109.25</v>
          </cell>
          <cell r="AC34">
            <v>247225.55</v>
          </cell>
          <cell r="AD34">
            <v>0</v>
          </cell>
          <cell r="AE34">
            <v>247225.55</v>
          </cell>
          <cell r="AF34">
            <v>-247225.55</v>
          </cell>
        </row>
        <row r="35">
          <cell r="A35" t="str">
            <v>3-1-01-1-02-5-02</v>
          </cell>
          <cell r="B35"/>
          <cell r="C35"/>
          <cell r="D35" t="str">
            <v>3</v>
          </cell>
          <cell r="E35" t="str">
            <v>1</v>
          </cell>
          <cell r="F35" t="str">
            <v>01</v>
          </cell>
          <cell r="G35" t="str">
            <v>1</v>
          </cell>
          <cell r="H35" t="str">
            <v>02</v>
          </cell>
          <cell r="I35" t="str">
            <v>5</v>
          </cell>
          <cell r="J35" t="str">
            <v>02</v>
          </cell>
          <cell r="K35"/>
          <cell r="L35"/>
          <cell r="M35"/>
          <cell r="N35"/>
          <cell r="O35"/>
          <cell r="P35"/>
          <cell r="Q35"/>
          <cell r="R35"/>
          <cell r="S35"/>
          <cell r="T35"/>
          <cell r="U35"/>
          <cell r="V35"/>
          <cell r="W35"/>
          <cell r="X35" t="str">
            <v>VENTAS INCIDENTALES DE ESTABLECIMIENTO NO DE MERCADO</v>
          </cell>
          <cell r="Y35">
            <v>0</v>
          </cell>
          <cell r="Z35">
            <v>0</v>
          </cell>
          <cell r="AA35">
            <v>0</v>
          </cell>
          <cell r="AB35">
            <v>13109.25</v>
          </cell>
          <cell r="AC35">
            <v>247225.55</v>
          </cell>
          <cell r="AD35">
            <v>0</v>
          </cell>
          <cell r="AE35">
            <v>247225.55</v>
          </cell>
          <cell r="AF35">
            <v>-247225.55</v>
          </cell>
        </row>
        <row r="36">
          <cell r="A36" t="str">
            <v>3-1-01-1-02-5-02-04</v>
          </cell>
          <cell r="B36"/>
          <cell r="C36"/>
          <cell r="D36" t="str">
            <v>3</v>
          </cell>
          <cell r="E36" t="str">
            <v>1</v>
          </cell>
          <cell r="F36" t="str">
            <v>01</v>
          </cell>
          <cell r="G36" t="str">
            <v>1</v>
          </cell>
          <cell r="H36" t="str">
            <v>02</v>
          </cell>
          <cell r="I36" t="str">
            <v>5</v>
          </cell>
          <cell r="J36" t="str">
            <v>02</v>
          </cell>
          <cell r="K36" t="str">
            <v>04</v>
          </cell>
          <cell r="L36"/>
          <cell r="M36"/>
          <cell r="N36"/>
          <cell r="O36"/>
          <cell r="P36"/>
          <cell r="Q36"/>
          <cell r="R36"/>
          <cell r="S36"/>
          <cell r="T36"/>
          <cell r="U36"/>
          <cell r="V36"/>
          <cell r="W36"/>
          <cell r="X36" t="str">
            <v>PRODUCTOS METÁLICOS, MAQUINARIA Y EQUIPO</v>
          </cell>
          <cell r="Y36">
            <v>0</v>
          </cell>
          <cell r="Z36">
            <v>0</v>
          </cell>
          <cell r="AA36">
            <v>0</v>
          </cell>
          <cell r="AB36">
            <v>8403.36</v>
          </cell>
          <cell r="AC36">
            <v>70588.23</v>
          </cell>
          <cell r="AD36">
            <v>0</v>
          </cell>
          <cell r="AE36">
            <v>70588.23</v>
          </cell>
          <cell r="AF36">
            <v>-70588.23</v>
          </cell>
        </row>
        <row r="37">
          <cell r="A37" t="str">
            <v>3-1-01-1-02-5-02-04-7</v>
          </cell>
          <cell r="B37"/>
          <cell r="C37"/>
          <cell r="D37" t="str">
            <v>3</v>
          </cell>
          <cell r="E37" t="str">
            <v>1</v>
          </cell>
          <cell r="F37" t="str">
            <v>01</v>
          </cell>
          <cell r="G37" t="str">
            <v>1</v>
          </cell>
          <cell r="H37" t="str">
            <v>02</v>
          </cell>
          <cell r="I37" t="str">
            <v>5</v>
          </cell>
          <cell r="J37" t="str">
            <v>02</v>
          </cell>
          <cell r="K37" t="str">
            <v>04</v>
          </cell>
          <cell r="L37" t="str">
            <v>7</v>
          </cell>
          <cell r="M37"/>
          <cell r="N37"/>
          <cell r="O37"/>
          <cell r="P37"/>
          <cell r="Q37"/>
          <cell r="R37"/>
          <cell r="S37"/>
          <cell r="T37"/>
          <cell r="U37"/>
          <cell r="V37"/>
          <cell r="W37"/>
          <cell r="X37" t="str">
            <v>EQUIPO Y APARATOS DE RADIO, TELEVISIÓN Y COMUNICACIONES</v>
          </cell>
          <cell r="Y37">
            <v>0</v>
          </cell>
          <cell r="Z37">
            <v>0</v>
          </cell>
          <cell r="AA37">
            <v>0</v>
          </cell>
          <cell r="AB37">
            <v>8403.36</v>
          </cell>
          <cell r="AC37">
            <v>70588.23</v>
          </cell>
          <cell r="AD37">
            <v>0</v>
          </cell>
          <cell r="AE37">
            <v>70588.23</v>
          </cell>
          <cell r="AF37">
            <v>-70588.23</v>
          </cell>
        </row>
        <row r="38">
          <cell r="A38" t="str">
            <v>3-1-01-1-02-5-02-04-7-9</v>
          </cell>
          <cell r="B38"/>
          <cell r="C38"/>
          <cell r="D38" t="str">
            <v>3</v>
          </cell>
          <cell r="E38" t="str">
            <v>1</v>
          </cell>
          <cell r="F38" t="str">
            <v>01</v>
          </cell>
          <cell r="G38" t="str">
            <v>1</v>
          </cell>
          <cell r="H38" t="str">
            <v>02</v>
          </cell>
          <cell r="I38" t="str">
            <v>5</v>
          </cell>
          <cell r="J38" t="str">
            <v>02</v>
          </cell>
          <cell r="K38" t="str">
            <v>04</v>
          </cell>
          <cell r="L38" t="str">
            <v>7</v>
          </cell>
          <cell r="M38" t="str">
            <v>9</v>
          </cell>
          <cell r="N38"/>
          <cell r="O38"/>
          <cell r="P38"/>
          <cell r="Q38"/>
          <cell r="R38"/>
          <cell r="S38"/>
          <cell r="T38"/>
          <cell r="U38"/>
          <cell r="V38"/>
          <cell r="W38"/>
          <cell r="X38" t="str">
            <v>TARJETAS CON BANDAS MAGNÉTICAS O PLAQUETAS (CHIP)</v>
          </cell>
          <cell r="Y38">
            <v>0</v>
          </cell>
          <cell r="Z38">
            <v>0</v>
          </cell>
          <cell r="AA38">
            <v>0</v>
          </cell>
          <cell r="AB38">
            <v>8403.36</v>
          </cell>
          <cell r="AC38">
            <v>70588.23</v>
          </cell>
          <cell r="AD38">
            <v>0</v>
          </cell>
          <cell r="AE38">
            <v>70588.23</v>
          </cell>
          <cell r="AF38">
            <v>-70588.23</v>
          </cell>
        </row>
        <row r="39">
          <cell r="A39" t="str">
            <v>3-1-01-1-02-5-02-08</v>
          </cell>
          <cell r="B39"/>
          <cell r="C39"/>
          <cell r="D39" t="str">
            <v>3</v>
          </cell>
          <cell r="E39" t="str">
            <v>1</v>
          </cell>
          <cell r="F39" t="str">
            <v>01</v>
          </cell>
          <cell r="G39" t="str">
            <v>1</v>
          </cell>
          <cell r="H39" t="str">
            <v>02</v>
          </cell>
          <cell r="I39" t="str">
            <v>5</v>
          </cell>
          <cell r="J39" t="str">
            <v>02</v>
          </cell>
          <cell r="K39" t="str">
            <v>08</v>
          </cell>
          <cell r="L39"/>
          <cell r="M39"/>
          <cell r="N39"/>
          <cell r="O39"/>
          <cell r="P39"/>
          <cell r="Q39"/>
          <cell r="R39"/>
          <cell r="S39"/>
          <cell r="T39"/>
          <cell r="U39"/>
          <cell r="V39"/>
          <cell r="W39"/>
          <cell r="X39" t="str">
            <v>SERVICIOS PRESTADOS A LAS EMPRESAS Y SERVICIOS DE PRODUCCIÓN</v>
          </cell>
          <cell r="Y39">
            <v>0</v>
          </cell>
          <cell r="Z39">
            <v>0</v>
          </cell>
          <cell r="AA39">
            <v>0</v>
          </cell>
          <cell r="AB39">
            <v>4705.8900000000003</v>
          </cell>
          <cell r="AC39">
            <v>176637.32</v>
          </cell>
          <cell r="AD39">
            <v>0</v>
          </cell>
          <cell r="AE39">
            <v>176637.32</v>
          </cell>
          <cell r="AF39">
            <v>-176637.32</v>
          </cell>
        </row>
        <row r="40">
          <cell r="A40" t="str">
            <v>3-1-01-1-02-5-02-08-9</v>
          </cell>
          <cell r="B40"/>
          <cell r="C40"/>
          <cell r="D40" t="str">
            <v>3</v>
          </cell>
          <cell r="E40" t="str">
            <v>1</v>
          </cell>
          <cell r="F40" t="str">
            <v>01</v>
          </cell>
          <cell r="G40" t="str">
            <v>1</v>
          </cell>
          <cell r="H40" t="str">
            <v>02</v>
          </cell>
          <cell r="I40" t="str">
            <v>5</v>
          </cell>
          <cell r="J40" t="str">
            <v>02</v>
          </cell>
          <cell r="K40" t="str">
            <v>08</v>
          </cell>
          <cell r="L40" t="str">
            <v>9</v>
          </cell>
          <cell r="M40"/>
          <cell r="N40"/>
          <cell r="O40"/>
          <cell r="P40"/>
          <cell r="Q40"/>
          <cell r="R40"/>
          <cell r="S40"/>
          <cell r="T40"/>
          <cell r="U40"/>
          <cell r="V40"/>
          <cell r="W40"/>
          <cell r="X40" t="str">
            <v>OTROS SERVICIOS DE FABRICACIÓN; SERVICIOS DE EDICIÓN, IMPRESIÓN Y REPRODUCCIÓN; SERVICIOS DE RECUPERACIÓN DE MATERIALES</v>
          </cell>
          <cell r="Y40">
            <v>0</v>
          </cell>
          <cell r="Z40">
            <v>0</v>
          </cell>
          <cell r="AA40">
            <v>0</v>
          </cell>
          <cell r="AB40">
            <v>4705.8900000000003</v>
          </cell>
          <cell r="AC40">
            <v>176637.32</v>
          </cell>
          <cell r="AD40">
            <v>0</v>
          </cell>
          <cell r="AE40">
            <v>176637.32</v>
          </cell>
          <cell r="AF40">
            <v>-176637.32</v>
          </cell>
        </row>
        <row r="41">
          <cell r="A41" t="str">
            <v>3-1-01-1-02-5-02-08-9-1</v>
          </cell>
          <cell r="B41"/>
          <cell r="C41"/>
          <cell r="D41" t="str">
            <v>3</v>
          </cell>
          <cell r="E41" t="str">
            <v>1</v>
          </cell>
          <cell r="F41" t="str">
            <v>01</v>
          </cell>
          <cell r="G41" t="str">
            <v>1</v>
          </cell>
          <cell r="H41" t="str">
            <v>02</v>
          </cell>
          <cell r="I41" t="str">
            <v>5</v>
          </cell>
          <cell r="J41" t="str">
            <v>02</v>
          </cell>
          <cell r="K41" t="str">
            <v>08</v>
          </cell>
          <cell r="L41" t="str">
            <v>9</v>
          </cell>
          <cell r="M41" t="str">
            <v>1</v>
          </cell>
          <cell r="N41"/>
          <cell r="O41"/>
          <cell r="P41"/>
          <cell r="Q41"/>
          <cell r="R41"/>
          <cell r="S41"/>
          <cell r="T41"/>
          <cell r="U41"/>
          <cell r="V41"/>
          <cell r="W41"/>
          <cell r="X41" t="str">
            <v>SERVICIOS DE EDICIÓN, IMPRESIÓN Y REPRODUCCIÓN</v>
          </cell>
          <cell r="Y41">
            <v>0</v>
          </cell>
          <cell r="Z41">
            <v>0</v>
          </cell>
          <cell r="AA41">
            <v>0</v>
          </cell>
          <cell r="AB41">
            <v>4705.8900000000003</v>
          </cell>
          <cell r="AC41">
            <v>176637.32</v>
          </cell>
          <cell r="AD41">
            <v>0</v>
          </cell>
          <cell r="AE41">
            <v>176637.32</v>
          </cell>
          <cell r="AF41">
            <v>-176637.32</v>
          </cell>
        </row>
        <row r="42">
          <cell r="A42" t="str">
            <v>3-1-01-1-02-6</v>
          </cell>
          <cell r="B42"/>
          <cell r="C42"/>
          <cell r="D42" t="str">
            <v>3</v>
          </cell>
          <cell r="E42" t="str">
            <v>1</v>
          </cell>
          <cell r="F42" t="str">
            <v>01</v>
          </cell>
          <cell r="G42" t="str">
            <v>1</v>
          </cell>
          <cell r="H42" t="str">
            <v>02</v>
          </cell>
          <cell r="I42" t="str">
            <v>6</v>
          </cell>
          <cell r="J42"/>
          <cell r="K42"/>
          <cell r="L42"/>
          <cell r="M42"/>
          <cell r="N42"/>
          <cell r="O42"/>
          <cell r="P42"/>
          <cell r="Q42"/>
          <cell r="R42"/>
          <cell r="S42"/>
          <cell r="T42"/>
          <cell r="U42"/>
          <cell r="V42"/>
          <cell r="W42"/>
          <cell r="X42" t="str">
            <v>TRANSFERENCIAS CORRIENTES</v>
          </cell>
          <cell r="Y42">
            <v>0</v>
          </cell>
          <cell r="Z42">
            <v>0</v>
          </cell>
          <cell r="AA42">
            <v>0</v>
          </cell>
          <cell r="AB42">
            <v>0</v>
          </cell>
          <cell r="AC42">
            <v>8551305.4499999993</v>
          </cell>
          <cell r="AD42">
            <v>0</v>
          </cell>
          <cell r="AE42">
            <v>8551305.4499999993</v>
          </cell>
          <cell r="AF42">
            <v>-8551305.4499999993</v>
          </cell>
        </row>
        <row r="43">
          <cell r="A43" t="str">
            <v>3-1-01-1-02-6-02</v>
          </cell>
          <cell r="B43"/>
          <cell r="C43"/>
          <cell r="D43" t="str">
            <v>3</v>
          </cell>
          <cell r="E43" t="str">
            <v>1</v>
          </cell>
          <cell r="F43" t="str">
            <v>01</v>
          </cell>
          <cell r="G43" t="str">
            <v>1</v>
          </cell>
          <cell r="H43" t="str">
            <v>02</v>
          </cell>
          <cell r="I43" t="str">
            <v>6</v>
          </cell>
          <cell r="J43" t="str">
            <v>02</v>
          </cell>
          <cell r="K43"/>
          <cell r="L43"/>
          <cell r="M43"/>
          <cell r="N43"/>
          <cell r="O43"/>
          <cell r="P43"/>
          <cell r="Q43"/>
          <cell r="R43"/>
          <cell r="S43"/>
          <cell r="T43"/>
          <cell r="U43"/>
          <cell r="V43"/>
          <cell r="W43"/>
          <cell r="X43" t="str">
            <v>SENTENCIAS Y CONCILIACIONES</v>
          </cell>
          <cell r="Y43">
            <v>0</v>
          </cell>
          <cell r="Z43">
            <v>0</v>
          </cell>
          <cell r="AA43">
            <v>0</v>
          </cell>
          <cell r="AB43">
            <v>0</v>
          </cell>
          <cell r="AC43">
            <v>8551305.4499999993</v>
          </cell>
          <cell r="AD43">
            <v>0</v>
          </cell>
          <cell r="AE43">
            <v>8551305.4499999993</v>
          </cell>
          <cell r="AF43">
            <v>-8551305.4499999993</v>
          </cell>
        </row>
        <row r="44">
          <cell r="A44" t="str">
            <v>3-1-01-1-02-6-02-01</v>
          </cell>
          <cell r="B44"/>
          <cell r="C44"/>
          <cell r="D44" t="str">
            <v>3</v>
          </cell>
          <cell r="E44" t="str">
            <v>1</v>
          </cell>
          <cell r="F44" t="str">
            <v>01</v>
          </cell>
          <cell r="G44" t="str">
            <v>1</v>
          </cell>
          <cell r="H44" t="str">
            <v>02</v>
          </cell>
          <cell r="I44" t="str">
            <v>6</v>
          </cell>
          <cell r="J44" t="str">
            <v>02</v>
          </cell>
          <cell r="K44" t="str">
            <v>01</v>
          </cell>
          <cell r="L44"/>
          <cell r="M44"/>
          <cell r="N44"/>
          <cell r="O44"/>
          <cell r="P44"/>
          <cell r="Q44"/>
          <cell r="R44"/>
          <cell r="S44"/>
          <cell r="T44"/>
          <cell r="U44"/>
          <cell r="V44"/>
          <cell r="W44"/>
          <cell r="X44" t="str">
            <v>SENTENCIAS</v>
          </cell>
          <cell r="Y44">
            <v>0</v>
          </cell>
          <cell r="Z44">
            <v>0</v>
          </cell>
          <cell r="AA44">
            <v>0</v>
          </cell>
          <cell r="AB44">
            <v>0</v>
          </cell>
          <cell r="AC44">
            <v>8551305.4499999993</v>
          </cell>
          <cell r="AD44">
            <v>0</v>
          </cell>
          <cell r="AE44">
            <v>8551305.4499999993</v>
          </cell>
          <cell r="AF44">
            <v>-8551305.4499999993</v>
          </cell>
        </row>
        <row r="45">
          <cell r="A45" t="str">
            <v>3-1-01-2</v>
          </cell>
          <cell r="B45"/>
          <cell r="C45"/>
          <cell r="D45" t="str">
            <v>3</v>
          </cell>
          <cell r="E45" t="str">
            <v>1</v>
          </cell>
          <cell r="F45" t="str">
            <v>01</v>
          </cell>
          <cell r="G45" t="str">
            <v>2</v>
          </cell>
          <cell r="H45"/>
          <cell r="I45"/>
          <cell r="J45"/>
          <cell r="K45"/>
          <cell r="L45"/>
          <cell r="M45"/>
          <cell r="N45"/>
          <cell r="O45"/>
          <cell r="P45"/>
          <cell r="Q45"/>
          <cell r="R45"/>
          <cell r="S45"/>
          <cell r="T45"/>
          <cell r="U45"/>
          <cell r="V45"/>
          <cell r="W45"/>
          <cell r="X45" t="str">
            <v>RECURSOS DE CAPITAL</v>
          </cell>
          <cell r="Y45">
            <v>35432000000</v>
          </cell>
          <cell r="Z45">
            <v>0</v>
          </cell>
          <cell r="AA45">
            <v>35432000000</v>
          </cell>
          <cell r="AB45">
            <v>5404091.8499999996</v>
          </cell>
          <cell r="AC45">
            <v>157427185.40000001</v>
          </cell>
          <cell r="AD45">
            <v>0</v>
          </cell>
          <cell r="AE45">
            <v>157427185.40000001</v>
          </cell>
          <cell r="AF45">
            <v>35274572814.599998</v>
          </cell>
        </row>
        <row r="46">
          <cell r="A46" t="str">
            <v>3-1-01-2-02</v>
          </cell>
          <cell r="B46"/>
          <cell r="C46"/>
          <cell r="D46" t="str">
            <v>3</v>
          </cell>
          <cell r="E46" t="str">
            <v>1</v>
          </cell>
          <cell r="F46" t="str">
            <v>01</v>
          </cell>
          <cell r="G46" t="str">
            <v>2</v>
          </cell>
          <cell r="H46" t="str">
            <v>02</v>
          </cell>
          <cell r="I46"/>
          <cell r="J46"/>
          <cell r="K46"/>
          <cell r="L46"/>
          <cell r="M46"/>
          <cell r="N46"/>
          <cell r="O46"/>
          <cell r="P46"/>
          <cell r="Q46"/>
          <cell r="R46"/>
          <cell r="S46"/>
          <cell r="T46"/>
          <cell r="U46"/>
          <cell r="V46"/>
          <cell r="W46"/>
          <cell r="X46" t="str">
            <v>EXCEDENTES FINANCIEROS</v>
          </cell>
          <cell r="Y46">
            <v>35432000000</v>
          </cell>
          <cell r="Z46">
            <v>0</v>
          </cell>
          <cell r="AA46">
            <v>35432000000</v>
          </cell>
          <cell r="AB46">
            <v>0</v>
          </cell>
          <cell r="AC46">
            <v>0</v>
          </cell>
          <cell r="AD46">
            <v>0</v>
          </cell>
          <cell r="AE46">
            <v>0</v>
          </cell>
          <cell r="AF46">
            <v>35432000000</v>
          </cell>
        </row>
        <row r="47">
          <cell r="A47" t="str">
            <v>3-1-01-2-02-1</v>
          </cell>
          <cell r="B47"/>
          <cell r="C47"/>
          <cell r="D47" t="str">
            <v>3</v>
          </cell>
          <cell r="E47" t="str">
            <v>1</v>
          </cell>
          <cell r="F47" t="str">
            <v>01</v>
          </cell>
          <cell r="G47" t="str">
            <v>2</v>
          </cell>
          <cell r="H47" t="str">
            <v>02</v>
          </cell>
          <cell r="I47" t="str">
            <v>1</v>
          </cell>
          <cell r="J47"/>
          <cell r="K47"/>
          <cell r="L47"/>
          <cell r="M47"/>
          <cell r="N47"/>
          <cell r="O47"/>
          <cell r="P47"/>
          <cell r="Q47"/>
          <cell r="R47"/>
          <cell r="S47"/>
          <cell r="T47"/>
          <cell r="U47"/>
          <cell r="V47"/>
          <cell r="W47"/>
          <cell r="X47" t="str">
            <v>ESTABLECIMIENTOS PÚBLICOS</v>
          </cell>
          <cell r="Y47">
            <v>35432000000</v>
          </cell>
          <cell r="Z47">
            <v>0</v>
          </cell>
          <cell r="AA47">
            <v>35432000000</v>
          </cell>
          <cell r="AB47">
            <v>0</v>
          </cell>
          <cell r="AC47">
            <v>0</v>
          </cell>
          <cell r="AD47">
            <v>0</v>
          </cell>
          <cell r="AE47">
            <v>0</v>
          </cell>
          <cell r="AF47">
            <v>35432000000</v>
          </cell>
        </row>
        <row r="48">
          <cell r="A48" t="str">
            <v>3-1-01-2-05</v>
          </cell>
          <cell r="B48"/>
          <cell r="C48"/>
          <cell r="D48" t="str">
            <v>3</v>
          </cell>
          <cell r="E48" t="str">
            <v>1</v>
          </cell>
          <cell r="F48" t="str">
            <v>01</v>
          </cell>
          <cell r="G48" t="str">
            <v>2</v>
          </cell>
          <cell r="H48" t="str">
            <v>05</v>
          </cell>
          <cell r="I48"/>
          <cell r="J48"/>
          <cell r="K48"/>
          <cell r="L48"/>
          <cell r="M48"/>
          <cell r="N48"/>
          <cell r="O48"/>
          <cell r="P48"/>
          <cell r="Q48"/>
          <cell r="R48"/>
          <cell r="S48"/>
          <cell r="T48"/>
          <cell r="U48"/>
          <cell r="V48"/>
          <cell r="W48"/>
          <cell r="X48" t="str">
            <v>RENDIMIENTOS FINANCIEROS</v>
          </cell>
          <cell r="Y48">
            <v>0</v>
          </cell>
          <cell r="Z48">
            <v>0</v>
          </cell>
          <cell r="AA48">
            <v>0</v>
          </cell>
          <cell r="AB48">
            <v>819.85</v>
          </cell>
          <cell r="AC48">
            <v>1856.9</v>
          </cell>
          <cell r="AD48">
            <v>0</v>
          </cell>
          <cell r="AE48">
            <v>1856.9</v>
          </cell>
          <cell r="AF48">
            <v>-1856.9</v>
          </cell>
        </row>
        <row r="49">
          <cell r="A49" t="str">
            <v>3-1-01-2-05-1</v>
          </cell>
          <cell r="B49"/>
          <cell r="C49"/>
          <cell r="D49" t="str">
            <v>3</v>
          </cell>
          <cell r="E49" t="str">
            <v>1</v>
          </cell>
          <cell r="F49" t="str">
            <v>01</v>
          </cell>
          <cell r="G49" t="str">
            <v>2</v>
          </cell>
          <cell r="H49" t="str">
            <v>05</v>
          </cell>
          <cell r="I49" t="str">
            <v>1</v>
          </cell>
          <cell r="J49"/>
          <cell r="K49"/>
          <cell r="L49"/>
          <cell r="M49"/>
          <cell r="N49"/>
          <cell r="O49"/>
          <cell r="P49"/>
          <cell r="Q49"/>
          <cell r="R49"/>
          <cell r="S49"/>
          <cell r="T49"/>
          <cell r="U49"/>
          <cell r="V49"/>
          <cell r="W49"/>
          <cell r="X49" t="str">
            <v>RECURSOS DE LA ENTIDAD</v>
          </cell>
          <cell r="Y49">
            <v>0</v>
          </cell>
          <cell r="Z49">
            <v>0</v>
          </cell>
          <cell r="AA49">
            <v>0</v>
          </cell>
          <cell r="AB49">
            <v>819.85</v>
          </cell>
          <cell r="AC49">
            <v>1856.9</v>
          </cell>
          <cell r="AD49">
            <v>0</v>
          </cell>
          <cell r="AE49">
            <v>1856.9</v>
          </cell>
          <cell r="AF49">
            <v>-1856.9</v>
          </cell>
        </row>
        <row r="50">
          <cell r="A50" t="str">
            <v>3-1-01-2-05-1-02</v>
          </cell>
          <cell r="B50"/>
          <cell r="C50"/>
          <cell r="D50" t="str">
            <v>3</v>
          </cell>
          <cell r="E50" t="str">
            <v>1</v>
          </cell>
          <cell r="F50" t="str">
            <v>01</v>
          </cell>
          <cell r="G50" t="str">
            <v>2</v>
          </cell>
          <cell r="H50" t="str">
            <v>05</v>
          </cell>
          <cell r="I50" t="str">
            <v>1</v>
          </cell>
          <cell r="J50" t="str">
            <v>02</v>
          </cell>
          <cell r="K50"/>
          <cell r="L50"/>
          <cell r="M50"/>
          <cell r="N50"/>
          <cell r="O50"/>
          <cell r="P50"/>
          <cell r="Q50"/>
          <cell r="R50"/>
          <cell r="S50"/>
          <cell r="T50"/>
          <cell r="U50"/>
          <cell r="V50"/>
          <cell r="W50"/>
          <cell r="X50" t="str">
            <v>DEPÓSITOS</v>
          </cell>
          <cell r="Y50">
            <v>0</v>
          </cell>
          <cell r="Z50">
            <v>0</v>
          </cell>
          <cell r="AA50">
            <v>0</v>
          </cell>
          <cell r="AB50">
            <v>819.85</v>
          </cell>
          <cell r="AC50">
            <v>1856.9</v>
          </cell>
          <cell r="AD50">
            <v>0</v>
          </cell>
          <cell r="AE50">
            <v>1856.9</v>
          </cell>
          <cell r="AF50">
            <v>-1856.9</v>
          </cell>
        </row>
        <row r="51">
          <cell r="A51" t="str">
            <v>3-1-01-2-05-1-02-01</v>
          </cell>
          <cell r="B51"/>
          <cell r="C51"/>
          <cell r="D51" t="str">
            <v>3</v>
          </cell>
          <cell r="E51" t="str">
            <v>1</v>
          </cell>
          <cell r="F51" t="str">
            <v>01</v>
          </cell>
          <cell r="G51" t="str">
            <v>2</v>
          </cell>
          <cell r="H51" t="str">
            <v>05</v>
          </cell>
          <cell r="I51" t="str">
            <v>1</v>
          </cell>
          <cell r="J51" t="str">
            <v>02</v>
          </cell>
          <cell r="K51" t="str">
            <v>01</v>
          </cell>
          <cell r="L51"/>
          <cell r="M51"/>
          <cell r="N51"/>
          <cell r="O51"/>
          <cell r="P51"/>
          <cell r="Q51"/>
          <cell r="R51"/>
          <cell r="S51"/>
          <cell r="T51"/>
          <cell r="U51"/>
          <cell r="V51"/>
          <cell r="W51"/>
          <cell r="X51" t="str">
            <v>INTERESES SOBRE DEPÓSITOS EN INSTITUCIONES FINANCIERAS</v>
          </cell>
          <cell r="Y51">
            <v>0</v>
          </cell>
          <cell r="Z51">
            <v>0</v>
          </cell>
          <cell r="AA51">
            <v>0</v>
          </cell>
          <cell r="AB51">
            <v>819.85</v>
          </cell>
          <cell r="AC51">
            <v>1856.9</v>
          </cell>
          <cell r="AD51">
            <v>0</v>
          </cell>
          <cell r="AE51">
            <v>1856.9</v>
          </cell>
          <cell r="AF51">
            <v>-1856.9</v>
          </cell>
        </row>
        <row r="52">
          <cell r="A52" t="str">
            <v>3-1-01-2-13</v>
          </cell>
          <cell r="B52"/>
          <cell r="C52"/>
          <cell r="D52" t="str">
            <v>3</v>
          </cell>
          <cell r="E52" t="str">
            <v>1</v>
          </cell>
          <cell r="F52" t="str">
            <v>01</v>
          </cell>
          <cell r="G52" t="str">
            <v>2</v>
          </cell>
          <cell r="H52" t="str">
            <v>13</v>
          </cell>
          <cell r="I52"/>
          <cell r="J52"/>
          <cell r="K52"/>
          <cell r="L52"/>
          <cell r="M52"/>
          <cell r="N52"/>
          <cell r="O52"/>
          <cell r="P52"/>
          <cell r="Q52"/>
          <cell r="R52"/>
          <cell r="S52"/>
          <cell r="T52"/>
          <cell r="U52"/>
          <cell r="V52"/>
          <cell r="W52"/>
          <cell r="X52" t="str">
            <v>REINTEGROS Y OTROS RECURSOS NO APROPIADOS</v>
          </cell>
          <cell r="Y52">
            <v>0</v>
          </cell>
          <cell r="Z52">
            <v>0</v>
          </cell>
          <cell r="AA52">
            <v>0</v>
          </cell>
          <cell r="AB52">
            <v>5403272</v>
          </cell>
          <cell r="AC52">
            <v>157425328.5</v>
          </cell>
          <cell r="AD52">
            <v>0</v>
          </cell>
          <cell r="AE52">
            <v>157425328.5</v>
          </cell>
          <cell r="AF52">
            <v>-157425328.5</v>
          </cell>
        </row>
        <row r="53">
          <cell r="A53" t="str">
            <v>3-1-01-2-13-1</v>
          </cell>
          <cell r="B53"/>
          <cell r="C53"/>
          <cell r="D53" t="str">
            <v>3</v>
          </cell>
          <cell r="E53" t="str">
            <v>1</v>
          </cell>
          <cell r="F53" t="str">
            <v>01</v>
          </cell>
          <cell r="G53" t="str">
            <v>2</v>
          </cell>
          <cell r="H53" t="str">
            <v>13</v>
          </cell>
          <cell r="I53" t="str">
            <v>1</v>
          </cell>
          <cell r="J53"/>
          <cell r="K53"/>
          <cell r="L53"/>
          <cell r="M53"/>
          <cell r="N53"/>
          <cell r="O53"/>
          <cell r="P53"/>
          <cell r="Q53"/>
          <cell r="R53"/>
          <cell r="S53"/>
          <cell r="T53"/>
          <cell r="U53"/>
          <cell r="V53"/>
          <cell r="W53"/>
          <cell r="X53" t="str">
            <v>REINTEGROS</v>
          </cell>
          <cell r="Y53">
            <v>0</v>
          </cell>
          <cell r="Z53">
            <v>0</v>
          </cell>
          <cell r="AA53">
            <v>0</v>
          </cell>
          <cell r="AB53">
            <v>3635766</v>
          </cell>
          <cell r="AC53">
            <v>151751472.5</v>
          </cell>
          <cell r="AD53">
            <v>0</v>
          </cell>
          <cell r="AE53">
            <v>151751472.5</v>
          </cell>
          <cell r="AF53">
            <v>-151751472.5</v>
          </cell>
        </row>
        <row r="54">
          <cell r="A54" t="str">
            <v>3-1-01-2-13-1-01</v>
          </cell>
          <cell r="B54"/>
          <cell r="C54"/>
          <cell r="D54" t="str">
            <v>3</v>
          </cell>
          <cell r="E54" t="str">
            <v>1</v>
          </cell>
          <cell r="F54" t="str">
            <v>01</v>
          </cell>
          <cell r="G54" t="str">
            <v>2</v>
          </cell>
          <cell r="H54" t="str">
            <v>13</v>
          </cell>
          <cell r="I54" t="str">
            <v>1</v>
          </cell>
          <cell r="J54" t="str">
            <v>01</v>
          </cell>
          <cell r="K54"/>
          <cell r="L54"/>
          <cell r="M54"/>
          <cell r="N54"/>
          <cell r="O54"/>
          <cell r="P54"/>
          <cell r="Q54"/>
          <cell r="R54"/>
          <cell r="S54"/>
          <cell r="T54"/>
          <cell r="U54"/>
          <cell r="V54"/>
          <cell r="W54"/>
          <cell r="X54" t="str">
            <v>REINTEGROS INCAPACIDADES</v>
          </cell>
          <cell r="Y54">
            <v>0</v>
          </cell>
          <cell r="Z54">
            <v>0</v>
          </cell>
          <cell r="AA54">
            <v>0</v>
          </cell>
          <cell r="AB54">
            <v>2097463</v>
          </cell>
          <cell r="AC54">
            <v>44340188</v>
          </cell>
          <cell r="AD54">
            <v>0</v>
          </cell>
          <cell r="AE54">
            <v>44340188</v>
          </cell>
          <cell r="AF54">
            <v>-44340188</v>
          </cell>
        </row>
        <row r="55">
          <cell r="A55" t="str">
            <v>3-1-01-2-13-1-03</v>
          </cell>
          <cell r="B55"/>
          <cell r="C55"/>
          <cell r="D55" t="str">
            <v>3</v>
          </cell>
          <cell r="E55" t="str">
            <v>1</v>
          </cell>
          <cell r="F55" t="str">
            <v>01</v>
          </cell>
          <cell r="G55" t="str">
            <v>2</v>
          </cell>
          <cell r="H55" t="str">
            <v>13</v>
          </cell>
          <cell r="I55" t="str">
            <v>1</v>
          </cell>
          <cell r="J55" t="str">
            <v>03</v>
          </cell>
          <cell r="K55"/>
          <cell r="L55"/>
          <cell r="M55"/>
          <cell r="N55"/>
          <cell r="O55"/>
          <cell r="P55"/>
          <cell r="Q55"/>
          <cell r="R55"/>
          <cell r="S55"/>
          <cell r="T55"/>
          <cell r="U55"/>
          <cell r="V55"/>
          <cell r="W55"/>
          <cell r="X55" t="str">
            <v>REINTEGROS GASTOS DE FUNCIONAMIENTO</v>
          </cell>
          <cell r="Y55">
            <v>0</v>
          </cell>
          <cell r="Z55">
            <v>0</v>
          </cell>
          <cell r="AA55">
            <v>0</v>
          </cell>
          <cell r="AB55">
            <v>0</v>
          </cell>
          <cell r="AC55">
            <v>2911488</v>
          </cell>
          <cell r="AD55">
            <v>0</v>
          </cell>
          <cell r="AE55">
            <v>2911488</v>
          </cell>
          <cell r="AF55">
            <v>-2911488</v>
          </cell>
        </row>
        <row r="56">
          <cell r="A56" t="str">
            <v>3-1-01-2-13-1-05</v>
          </cell>
          <cell r="B56"/>
          <cell r="C56"/>
          <cell r="D56" t="str">
            <v>3</v>
          </cell>
          <cell r="E56" t="str">
            <v>1</v>
          </cell>
          <cell r="F56" t="str">
            <v>01</v>
          </cell>
          <cell r="G56" t="str">
            <v>2</v>
          </cell>
          <cell r="H56" t="str">
            <v>13</v>
          </cell>
          <cell r="I56" t="str">
            <v>1</v>
          </cell>
          <cell r="J56" t="str">
            <v>05</v>
          </cell>
          <cell r="K56"/>
          <cell r="L56"/>
          <cell r="M56"/>
          <cell r="N56"/>
          <cell r="O56"/>
          <cell r="P56"/>
          <cell r="Q56"/>
          <cell r="R56"/>
          <cell r="S56"/>
          <cell r="T56"/>
          <cell r="U56"/>
          <cell r="V56"/>
          <cell r="W56"/>
          <cell r="X56" t="str">
            <v>REINTEGROS GASTOS DE INVERSION</v>
          </cell>
          <cell r="Y56">
            <v>0</v>
          </cell>
          <cell r="Z56">
            <v>0</v>
          </cell>
          <cell r="AA56">
            <v>0</v>
          </cell>
          <cell r="AB56">
            <v>1538303</v>
          </cell>
          <cell r="AC56">
            <v>104499796.5</v>
          </cell>
          <cell r="AD56">
            <v>0</v>
          </cell>
          <cell r="AE56">
            <v>104499796.5</v>
          </cell>
          <cell r="AF56">
            <v>-104499796.5</v>
          </cell>
        </row>
        <row r="57">
          <cell r="A57" t="str">
            <v>3-1-01-2-13-2</v>
          </cell>
          <cell r="B57"/>
          <cell r="C57"/>
          <cell r="D57" t="str">
            <v>3</v>
          </cell>
          <cell r="E57" t="str">
            <v>1</v>
          </cell>
          <cell r="F57" t="str">
            <v>01</v>
          </cell>
          <cell r="G57" t="str">
            <v>2</v>
          </cell>
          <cell r="H57" t="str">
            <v>13</v>
          </cell>
          <cell r="I57" t="str">
            <v>2</v>
          </cell>
          <cell r="J57"/>
          <cell r="K57"/>
          <cell r="L57"/>
          <cell r="M57"/>
          <cell r="N57"/>
          <cell r="O57"/>
          <cell r="P57"/>
          <cell r="Q57"/>
          <cell r="R57"/>
          <cell r="S57"/>
          <cell r="T57"/>
          <cell r="U57"/>
          <cell r="V57"/>
          <cell r="W57"/>
          <cell r="X57" t="str">
            <v>RECURSOS NO APROPIADOS</v>
          </cell>
          <cell r="Y57">
            <v>0</v>
          </cell>
          <cell r="Z57">
            <v>0</v>
          </cell>
          <cell r="AA57">
            <v>0</v>
          </cell>
          <cell r="AB57">
            <v>1767506</v>
          </cell>
          <cell r="AC57">
            <v>5673856</v>
          </cell>
          <cell r="AD57">
            <v>0</v>
          </cell>
          <cell r="AE57">
            <v>5673856</v>
          </cell>
          <cell r="AF57">
            <v>-5673856</v>
          </cell>
        </row>
        <row r="58">
          <cell r="A58" t="str">
            <v>3-1-01-2-13-2-03</v>
          </cell>
          <cell r="B58"/>
          <cell r="C58"/>
          <cell r="D58" t="str">
            <v>3</v>
          </cell>
          <cell r="E58" t="str">
            <v>1</v>
          </cell>
          <cell r="F58" t="str">
            <v>01</v>
          </cell>
          <cell r="G58" t="str">
            <v>2</v>
          </cell>
          <cell r="H58" t="str">
            <v>13</v>
          </cell>
          <cell r="I58" t="str">
            <v>2</v>
          </cell>
          <cell r="J58" t="str">
            <v>03</v>
          </cell>
          <cell r="K58"/>
          <cell r="L58"/>
          <cell r="M58"/>
          <cell r="N58"/>
          <cell r="O58"/>
          <cell r="P58"/>
          <cell r="Q58"/>
          <cell r="R58"/>
          <cell r="S58"/>
          <cell r="T58"/>
          <cell r="U58"/>
          <cell r="V58"/>
          <cell r="W58"/>
          <cell r="X58" t="str">
            <v>APROVECHAMIENTOS</v>
          </cell>
          <cell r="Y58">
            <v>0</v>
          </cell>
          <cell r="Z58">
            <v>0</v>
          </cell>
          <cell r="AA58">
            <v>0</v>
          </cell>
          <cell r="AB58">
            <v>1767506</v>
          </cell>
          <cell r="AC58">
            <v>5673856</v>
          </cell>
          <cell r="AD58">
            <v>0</v>
          </cell>
          <cell r="AE58">
            <v>5673856</v>
          </cell>
          <cell r="AF58">
            <v>-5673856</v>
          </cell>
        </row>
      </sheetData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REP_ING031_InformeEjecucionPres"/>
    </sheetNames>
    <sheetDataSet>
      <sheetData sheetId="0">
        <row r="18">
          <cell r="A18">
            <v>3</v>
          </cell>
          <cell r="B18" t="str">
            <v>19-12-00</v>
          </cell>
          <cell r="C18" t="str">
            <v>INSTITUTO NACIONAL DE VIGILANCIA DE MEDICAMENTOS Y ALIMENTOS - INVIMA</v>
          </cell>
          <cell r="D18" t="str">
            <v>3</v>
          </cell>
          <cell r="E18"/>
          <cell r="F18"/>
          <cell r="G18"/>
          <cell r="H18"/>
          <cell r="I18"/>
          <cell r="J18"/>
          <cell r="K18"/>
          <cell r="L18"/>
          <cell r="M18"/>
          <cell r="N18"/>
          <cell r="O18"/>
          <cell r="P18"/>
          <cell r="Q18"/>
          <cell r="R18"/>
          <cell r="S18"/>
          <cell r="T18"/>
          <cell r="U18"/>
          <cell r="V18"/>
          <cell r="W18"/>
          <cell r="X18" t="str">
            <v>RECURSOS PROPIOS DE ESTABLECIMIENTOS PÚBLICOS</v>
          </cell>
          <cell r="Y18">
            <v>242764051562</v>
          </cell>
          <cell r="Z18">
            <v>0</v>
          </cell>
          <cell r="AA18">
            <v>242764051562</v>
          </cell>
          <cell r="AB18">
            <v>17857517062.43</v>
          </cell>
          <cell r="AC18">
            <v>184435954035.34</v>
          </cell>
          <cell r="AD18">
            <v>3896420952.96</v>
          </cell>
          <cell r="AE18">
            <v>180539533082.38</v>
          </cell>
          <cell r="AF18">
            <v>62224518479.620003</v>
          </cell>
        </row>
        <row r="19">
          <cell r="A19" t="str">
            <v>3-1</v>
          </cell>
          <cell r="B19"/>
          <cell r="C19"/>
          <cell r="D19" t="str">
            <v>3</v>
          </cell>
          <cell r="E19" t="str">
            <v>1</v>
          </cell>
          <cell r="F19"/>
          <cell r="G19"/>
          <cell r="H19"/>
          <cell r="I19"/>
          <cell r="J19"/>
          <cell r="K19"/>
          <cell r="L19"/>
          <cell r="M19"/>
          <cell r="N19"/>
          <cell r="O19"/>
          <cell r="P19"/>
          <cell r="Q19"/>
          <cell r="R19"/>
          <cell r="S19"/>
          <cell r="T19"/>
          <cell r="U19"/>
          <cell r="V19"/>
          <cell r="W19"/>
          <cell r="X19" t="str">
            <v>RECURSOS PROPIOS DE ESTABLECIMIENTOS PÚBLICOS</v>
          </cell>
          <cell r="Y19">
            <v>242764051562</v>
          </cell>
          <cell r="Z19">
            <v>0</v>
          </cell>
          <cell r="AA19">
            <v>242764051562</v>
          </cell>
          <cell r="AB19">
            <v>17857517062.43</v>
          </cell>
          <cell r="AC19">
            <v>184435954035.34</v>
          </cell>
          <cell r="AD19">
            <v>3896420952.96</v>
          </cell>
          <cell r="AE19">
            <v>180539533082.38</v>
          </cell>
          <cell r="AF19">
            <v>62224518479.620003</v>
          </cell>
        </row>
        <row r="20">
          <cell r="A20" t="str">
            <v>3-1-01</v>
          </cell>
          <cell r="B20"/>
          <cell r="C20"/>
          <cell r="D20" t="str">
            <v>3</v>
          </cell>
          <cell r="E20" t="str">
            <v>1</v>
          </cell>
          <cell r="F20" t="str">
            <v>01</v>
          </cell>
          <cell r="G20"/>
          <cell r="H20"/>
          <cell r="I20"/>
          <cell r="J20"/>
          <cell r="K20"/>
          <cell r="L20"/>
          <cell r="M20"/>
          <cell r="N20"/>
          <cell r="O20"/>
          <cell r="P20"/>
          <cell r="Q20"/>
          <cell r="R20"/>
          <cell r="S20"/>
          <cell r="T20"/>
          <cell r="U20"/>
          <cell r="V20"/>
          <cell r="W20"/>
          <cell r="X20" t="str">
            <v>RECURSOS PROPIOS DE ESTABLECIMIENTOS PÚBLICOS</v>
          </cell>
          <cell r="Y20">
            <v>242764051562</v>
          </cell>
          <cell r="Z20">
            <v>0</v>
          </cell>
          <cell r="AA20">
            <v>242764051562</v>
          </cell>
          <cell r="AB20">
            <v>17857517062.43</v>
          </cell>
          <cell r="AC20">
            <v>184435954035.34</v>
          </cell>
          <cell r="AD20">
            <v>3896420952.96</v>
          </cell>
          <cell r="AE20">
            <v>180539533082.38</v>
          </cell>
          <cell r="AF20">
            <v>62224518479.620003</v>
          </cell>
        </row>
        <row r="21">
          <cell r="A21" t="str">
            <v>3-1-01-1</v>
          </cell>
          <cell r="B21"/>
          <cell r="C21"/>
          <cell r="D21" t="str">
            <v>3</v>
          </cell>
          <cell r="E21" t="str">
            <v>1</v>
          </cell>
          <cell r="F21" t="str">
            <v>01</v>
          </cell>
          <cell r="G21" t="str">
            <v>1</v>
          </cell>
          <cell r="H21"/>
          <cell r="I21"/>
          <cell r="J21"/>
          <cell r="K21"/>
          <cell r="L21"/>
          <cell r="M21"/>
          <cell r="N21"/>
          <cell r="O21"/>
          <cell r="P21"/>
          <cell r="Q21"/>
          <cell r="R21"/>
          <cell r="S21"/>
          <cell r="T21"/>
          <cell r="U21"/>
          <cell r="V21"/>
          <cell r="W21"/>
          <cell r="X21" t="str">
            <v>INGRESOS CORRIENTES</v>
          </cell>
          <cell r="Y21">
            <v>207332051562</v>
          </cell>
          <cell r="Z21">
            <v>0</v>
          </cell>
          <cell r="AA21">
            <v>207332051562</v>
          </cell>
          <cell r="AB21">
            <v>17849610900.860001</v>
          </cell>
          <cell r="AC21">
            <v>184269799848.64999</v>
          </cell>
          <cell r="AD21">
            <v>3896420952.96</v>
          </cell>
          <cell r="AE21">
            <v>180373378895.69</v>
          </cell>
          <cell r="AF21">
            <v>26958672666.310001</v>
          </cell>
        </row>
        <row r="22">
          <cell r="A22" t="str">
            <v>3-1-01-1-02</v>
          </cell>
          <cell r="B22"/>
          <cell r="C22"/>
          <cell r="D22" t="str">
            <v>3</v>
          </cell>
          <cell r="E22" t="str">
            <v>1</v>
          </cell>
          <cell r="F22" t="str">
            <v>01</v>
          </cell>
          <cell r="G22" t="str">
            <v>1</v>
          </cell>
          <cell r="H22" t="str">
            <v>02</v>
          </cell>
          <cell r="I22"/>
          <cell r="J22"/>
          <cell r="K22"/>
          <cell r="L22"/>
          <cell r="M22"/>
          <cell r="N22"/>
          <cell r="O22"/>
          <cell r="P22"/>
          <cell r="Q22"/>
          <cell r="R22"/>
          <cell r="S22"/>
          <cell r="T22"/>
          <cell r="U22"/>
          <cell r="V22"/>
          <cell r="W22"/>
          <cell r="X22" t="str">
            <v>INGRESOS NO TRIBUTARIOS</v>
          </cell>
          <cell r="Y22">
            <v>207332051562</v>
          </cell>
          <cell r="Z22">
            <v>0</v>
          </cell>
          <cell r="AA22">
            <v>207332051562</v>
          </cell>
          <cell r="AB22">
            <v>17849610900.860001</v>
          </cell>
          <cell r="AC22">
            <v>184269799848.64999</v>
          </cell>
          <cell r="AD22">
            <v>3896420952.96</v>
          </cell>
          <cell r="AE22">
            <v>180373378895.69</v>
          </cell>
          <cell r="AF22">
            <v>26958672666.310001</v>
          </cell>
        </row>
        <row r="23">
          <cell r="A23" t="str">
            <v>3-1-01-1-02-2</v>
          </cell>
          <cell r="B23"/>
          <cell r="C23"/>
          <cell r="D23" t="str">
            <v>3</v>
          </cell>
          <cell r="E23" t="str">
            <v>1</v>
          </cell>
          <cell r="F23" t="str">
            <v>01</v>
          </cell>
          <cell r="G23" t="str">
            <v>1</v>
          </cell>
          <cell r="H23" t="str">
            <v>02</v>
          </cell>
          <cell r="I23" t="str">
            <v>2</v>
          </cell>
          <cell r="J23"/>
          <cell r="K23"/>
          <cell r="L23"/>
          <cell r="M23"/>
          <cell r="N23"/>
          <cell r="O23"/>
          <cell r="P23"/>
          <cell r="Q23"/>
          <cell r="R23"/>
          <cell r="S23"/>
          <cell r="T23"/>
          <cell r="U23"/>
          <cell r="V23"/>
          <cell r="W23"/>
          <cell r="X23" t="str">
            <v>TASAS Y DERECHOS ADMINISTRATIVOS</v>
          </cell>
          <cell r="Y23">
            <v>199236051562</v>
          </cell>
          <cell r="Z23">
            <v>0</v>
          </cell>
          <cell r="AA23">
            <v>199236051562</v>
          </cell>
          <cell r="AB23">
            <v>17413255243</v>
          </cell>
          <cell r="AC23">
            <v>175530855801.41</v>
          </cell>
          <cell r="AD23">
            <v>3768612064.96</v>
          </cell>
          <cell r="AE23">
            <v>171762243736.45001</v>
          </cell>
          <cell r="AF23">
            <v>27473807825.549999</v>
          </cell>
        </row>
        <row r="24">
          <cell r="A24" t="str">
            <v>3-1-01-1-02-2-29</v>
          </cell>
          <cell r="B24"/>
          <cell r="C24"/>
          <cell r="D24" t="str">
            <v>3</v>
          </cell>
          <cell r="E24" t="str">
            <v>1</v>
          </cell>
          <cell r="F24" t="str">
            <v>01</v>
          </cell>
          <cell r="G24" t="str">
            <v>1</v>
          </cell>
          <cell r="H24" t="str">
            <v>02</v>
          </cell>
          <cell r="I24" t="str">
            <v>2</v>
          </cell>
          <cell r="J24" t="str">
            <v>29</v>
          </cell>
          <cell r="K24"/>
          <cell r="L24"/>
          <cell r="M24"/>
          <cell r="N24"/>
          <cell r="O24"/>
          <cell r="P24"/>
          <cell r="Q24"/>
          <cell r="R24"/>
          <cell r="S24"/>
          <cell r="T24"/>
          <cell r="U24"/>
          <cell r="V24"/>
          <cell r="W24"/>
          <cell r="X24" t="str">
            <v>EXPEDICIÓN DE REGISTROS SANITARIOS</v>
          </cell>
          <cell r="Y24">
            <v>76245190224</v>
          </cell>
          <cell r="Z24">
            <v>0</v>
          </cell>
          <cell r="AA24">
            <v>76245190224</v>
          </cell>
          <cell r="AB24">
            <v>9925440697</v>
          </cell>
          <cell r="AC24">
            <v>108061238395.41</v>
          </cell>
          <cell r="AD24">
            <v>2966155761.8600001</v>
          </cell>
          <cell r="AE24">
            <v>105095082633.55</v>
          </cell>
          <cell r="AF24">
            <v>-28849892409.549999</v>
          </cell>
        </row>
        <row r="25">
          <cell r="A25" t="str">
            <v>3-1-01-1-02-2-30</v>
          </cell>
          <cell r="B25"/>
          <cell r="C25"/>
          <cell r="D25" t="str">
            <v>3</v>
          </cell>
          <cell r="E25" t="str">
            <v>1</v>
          </cell>
          <cell r="F25" t="str">
            <v>01</v>
          </cell>
          <cell r="G25" t="str">
            <v>1</v>
          </cell>
          <cell r="H25" t="str">
            <v>02</v>
          </cell>
          <cell r="I25" t="str">
            <v>2</v>
          </cell>
          <cell r="J25" t="str">
            <v>30</v>
          </cell>
          <cell r="K25"/>
          <cell r="L25"/>
          <cell r="M25"/>
          <cell r="N25"/>
          <cell r="O25"/>
          <cell r="P25"/>
          <cell r="Q25"/>
          <cell r="R25"/>
          <cell r="S25"/>
          <cell r="T25"/>
          <cell r="U25"/>
          <cell r="V25"/>
          <cell r="W25"/>
          <cell r="X25" t="str">
            <v>RENOVACIÓN DE LA CAPACIDAD DE LABORATORIOS</v>
          </cell>
          <cell r="Y25">
            <v>12023076450</v>
          </cell>
          <cell r="Z25">
            <v>0</v>
          </cell>
          <cell r="AA25">
            <v>12023076450</v>
          </cell>
          <cell r="AB25">
            <v>2106295478</v>
          </cell>
          <cell r="AC25">
            <v>19163486319</v>
          </cell>
          <cell r="AD25">
            <v>648882569.10000002</v>
          </cell>
          <cell r="AE25">
            <v>18514603749.900002</v>
          </cell>
          <cell r="AF25">
            <v>-6491527299.8999996</v>
          </cell>
        </row>
        <row r="26">
          <cell r="A26" t="str">
            <v>3-1-01-1-02-2-31</v>
          </cell>
          <cell r="B26"/>
          <cell r="C26"/>
          <cell r="D26" t="str">
            <v>3</v>
          </cell>
          <cell r="E26" t="str">
            <v>1</v>
          </cell>
          <cell r="F26" t="str">
            <v>01</v>
          </cell>
          <cell r="G26" t="str">
            <v>1</v>
          </cell>
          <cell r="H26" t="str">
            <v>02</v>
          </cell>
          <cell r="I26" t="str">
            <v>2</v>
          </cell>
          <cell r="J26" t="str">
            <v>31</v>
          </cell>
          <cell r="K26"/>
          <cell r="L26"/>
          <cell r="M26"/>
          <cell r="N26"/>
          <cell r="O26"/>
          <cell r="P26"/>
          <cell r="Q26"/>
          <cell r="R26"/>
          <cell r="S26"/>
          <cell r="T26"/>
          <cell r="U26"/>
          <cell r="V26"/>
          <cell r="W26"/>
          <cell r="X26" t="str">
            <v>REALIZACIÓN DE EXÁMENES DE LABORATORIO</v>
          </cell>
          <cell r="Y26">
            <v>14025401872</v>
          </cell>
          <cell r="Z26">
            <v>0</v>
          </cell>
          <cell r="AA26">
            <v>14025401872</v>
          </cell>
          <cell r="AB26">
            <v>915378490</v>
          </cell>
          <cell r="AC26">
            <v>8293643274</v>
          </cell>
          <cell r="AD26">
            <v>30982796</v>
          </cell>
          <cell r="AE26">
            <v>8262660478</v>
          </cell>
          <cell r="AF26">
            <v>5762741394</v>
          </cell>
        </row>
        <row r="27">
          <cell r="A27" t="str">
            <v>3-1-01-1-02-2-32</v>
          </cell>
          <cell r="B27"/>
          <cell r="C27"/>
          <cell r="D27" t="str">
            <v>3</v>
          </cell>
          <cell r="E27" t="str">
            <v>1</v>
          </cell>
          <cell r="F27" t="str">
            <v>01</v>
          </cell>
          <cell r="G27" t="str">
            <v>1</v>
          </cell>
          <cell r="H27" t="str">
            <v>02</v>
          </cell>
          <cell r="I27" t="str">
            <v>2</v>
          </cell>
          <cell r="J27" t="str">
            <v>32</v>
          </cell>
          <cell r="K27"/>
          <cell r="L27"/>
          <cell r="M27"/>
          <cell r="N27"/>
          <cell r="O27"/>
          <cell r="P27"/>
          <cell r="Q27"/>
          <cell r="R27"/>
          <cell r="S27"/>
          <cell r="T27"/>
          <cell r="U27"/>
          <cell r="V27"/>
          <cell r="W27"/>
          <cell r="X27" t="str">
            <v>EXPEDICIÓN DE CERTIFICADOS DE REGISTRO SANITARIO</v>
          </cell>
          <cell r="Y27">
            <v>96942383016</v>
          </cell>
          <cell r="Z27">
            <v>0</v>
          </cell>
          <cell r="AA27">
            <v>96942383016</v>
          </cell>
          <cell r="AB27">
            <v>4466140578</v>
          </cell>
          <cell r="AC27">
            <v>40012487813</v>
          </cell>
          <cell r="AD27">
            <v>122590938</v>
          </cell>
          <cell r="AE27">
            <v>39889896875</v>
          </cell>
          <cell r="AF27">
            <v>57052486141</v>
          </cell>
        </row>
        <row r="28">
          <cell r="A28" t="str">
            <v>3-1-01-1-02-3</v>
          </cell>
          <cell r="B28"/>
          <cell r="C28"/>
          <cell r="D28" t="str">
            <v>3</v>
          </cell>
          <cell r="E28" t="str">
            <v>1</v>
          </cell>
          <cell r="F28" t="str">
            <v>01</v>
          </cell>
          <cell r="G28" t="str">
            <v>1</v>
          </cell>
          <cell r="H28" t="str">
            <v>02</v>
          </cell>
          <cell r="I28" t="str">
            <v>3</v>
          </cell>
          <cell r="J28"/>
          <cell r="K28"/>
          <cell r="L28"/>
          <cell r="M28"/>
          <cell r="N28"/>
          <cell r="O28"/>
          <cell r="P28"/>
          <cell r="Q28"/>
          <cell r="R28"/>
          <cell r="S28"/>
          <cell r="T28"/>
          <cell r="U28"/>
          <cell r="V28"/>
          <cell r="W28"/>
          <cell r="X28" t="str">
            <v>MULTAS, SANCIONES E INTERESES DE MORA</v>
          </cell>
          <cell r="Y28">
            <v>8096000000</v>
          </cell>
          <cell r="Z28">
            <v>0</v>
          </cell>
          <cell r="AA28">
            <v>8096000000</v>
          </cell>
          <cell r="AB28">
            <v>436255657.86000001</v>
          </cell>
          <cell r="AC28">
            <v>8729990222.1200008</v>
          </cell>
          <cell r="AD28">
            <v>127808888</v>
          </cell>
          <cell r="AE28">
            <v>8602181334.1200008</v>
          </cell>
          <cell r="AF28">
            <v>-506181334.12</v>
          </cell>
        </row>
        <row r="29">
          <cell r="A29" t="str">
            <v>3-1-01-1-02-3-01</v>
          </cell>
          <cell r="B29"/>
          <cell r="C29"/>
          <cell r="D29" t="str">
            <v>3</v>
          </cell>
          <cell r="E29" t="str">
            <v>1</v>
          </cell>
          <cell r="F29" t="str">
            <v>01</v>
          </cell>
          <cell r="G29" t="str">
            <v>1</v>
          </cell>
          <cell r="H29" t="str">
            <v>02</v>
          </cell>
          <cell r="I29" t="str">
            <v>3</v>
          </cell>
          <cell r="J29" t="str">
            <v>01</v>
          </cell>
          <cell r="K29"/>
          <cell r="L29"/>
          <cell r="M29"/>
          <cell r="N29"/>
          <cell r="O29"/>
          <cell r="P29"/>
          <cell r="Q29"/>
          <cell r="R29"/>
          <cell r="S29"/>
          <cell r="T29"/>
          <cell r="U29"/>
          <cell r="V29"/>
          <cell r="W29"/>
          <cell r="X29" t="str">
            <v>MULTAS Y SANCIONES</v>
          </cell>
          <cell r="Y29">
            <v>8016000000</v>
          </cell>
          <cell r="Z29">
            <v>0</v>
          </cell>
          <cell r="AA29">
            <v>8016000000</v>
          </cell>
          <cell r="AB29">
            <v>346349506.86000001</v>
          </cell>
          <cell r="AC29">
            <v>6689497116.0299997</v>
          </cell>
          <cell r="AD29">
            <v>114974456</v>
          </cell>
          <cell r="AE29">
            <v>6574522660.0299997</v>
          </cell>
          <cell r="AF29">
            <v>1441477339.97</v>
          </cell>
        </row>
        <row r="30">
          <cell r="A30" t="str">
            <v>3-1-01-1-02-3-01-05</v>
          </cell>
          <cell r="B30"/>
          <cell r="C30"/>
          <cell r="D30" t="str">
            <v>3</v>
          </cell>
          <cell r="E30" t="str">
            <v>1</v>
          </cell>
          <cell r="F30" t="str">
            <v>01</v>
          </cell>
          <cell r="G30" t="str">
            <v>1</v>
          </cell>
          <cell r="H30" t="str">
            <v>02</v>
          </cell>
          <cell r="I30" t="str">
            <v>3</v>
          </cell>
          <cell r="J30" t="str">
            <v>01</v>
          </cell>
          <cell r="K30" t="str">
            <v>05</v>
          </cell>
          <cell r="L30"/>
          <cell r="M30"/>
          <cell r="N30"/>
          <cell r="O30"/>
          <cell r="P30"/>
          <cell r="Q30"/>
          <cell r="R30"/>
          <cell r="S30"/>
          <cell r="T30"/>
          <cell r="U30"/>
          <cell r="V30"/>
          <cell r="W30"/>
          <cell r="X30" t="str">
            <v>SANCIONES ADMINISTRATIVAS</v>
          </cell>
          <cell r="Y30">
            <v>0</v>
          </cell>
          <cell r="Z30">
            <v>0</v>
          </cell>
          <cell r="AA30">
            <v>0</v>
          </cell>
          <cell r="AB30">
            <v>346349506.86000001</v>
          </cell>
          <cell r="AC30">
            <v>6689497116.0299997</v>
          </cell>
          <cell r="AD30">
            <v>114974456</v>
          </cell>
          <cell r="AE30">
            <v>6574522660.0299997</v>
          </cell>
          <cell r="AF30">
            <v>-6574522660.0299997</v>
          </cell>
        </row>
        <row r="31">
          <cell r="A31" t="str">
            <v>3-1-01-1-02-3-02</v>
          </cell>
          <cell r="B31"/>
          <cell r="C31"/>
          <cell r="D31" t="str">
            <v>3</v>
          </cell>
          <cell r="E31" t="str">
            <v>1</v>
          </cell>
          <cell r="F31" t="str">
            <v>01</v>
          </cell>
          <cell r="G31" t="str">
            <v>1</v>
          </cell>
          <cell r="H31" t="str">
            <v>02</v>
          </cell>
          <cell r="I31" t="str">
            <v>3</v>
          </cell>
          <cell r="J31" t="str">
            <v>02</v>
          </cell>
          <cell r="K31"/>
          <cell r="L31"/>
          <cell r="M31"/>
          <cell r="N31"/>
          <cell r="O31"/>
          <cell r="P31"/>
          <cell r="Q31"/>
          <cell r="R31"/>
          <cell r="S31"/>
          <cell r="T31"/>
          <cell r="U31"/>
          <cell r="V31"/>
          <cell r="W31"/>
          <cell r="X31" t="str">
            <v>INTERESES DE MORA</v>
          </cell>
          <cell r="Y31">
            <v>80000000</v>
          </cell>
          <cell r="Z31">
            <v>0</v>
          </cell>
          <cell r="AA31">
            <v>80000000</v>
          </cell>
          <cell r="AB31">
            <v>89906151</v>
          </cell>
          <cell r="AC31">
            <v>2040493106.0899999</v>
          </cell>
          <cell r="AD31">
            <v>12834432</v>
          </cell>
          <cell r="AE31">
            <v>2027658674.0899999</v>
          </cell>
          <cell r="AF31">
            <v>-1947658674.0899999</v>
          </cell>
        </row>
        <row r="32">
          <cell r="A32" t="str">
            <v>3-1-01-1-02-3-02-02</v>
          </cell>
          <cell r="B32"/>
          <cell r="C32"/>
          <cell r="D32" t="str">
            <v>3</v>
          </cell>
          <cell r="E32" t="str">
            <v>1</v>
          </cell>
          <cell r="F32" t="str">
            <v>01</v>
          </cell>
          <cell r="G32" t="str">
            <v>1</v>
          </cell>
          <cell r="H32" t="str">
            <v>02</v>
          </cell>
          <cell r="I32" t="str">
            <v>3</v>
          </cell>
          <cell r="J32" t="str">
            <v>02</v>
          </cell>
          <cell r="K32" t="str">
            <v>02</v>
          </cell>
          <cell r="L32"/>
          <cell r="M32"/>
          <cell r="N32"/>
          <cell r="O32"/>
          <cell r="P32"/>
          <cell r="Q32"/>
          <cell r="R32"/>
          <cell r="S32"/>
          <cell r="T32"/>
          <cell r="U32"/>
          <cell r="V32"/>
          <cell r="W32"/>
          <cell r="X32" t="str">
            <v>FINANCIEROS</v>
          </cell>
          <cell r="Y32">
            <v>0</v>
          </cell>
          <cell r="Z32">
            <v>0</v>
          </cell>
          <cell r="AA32">
            <v>0</v>
          </cell>
          <cell r="AB32">
            <v>89906151</v>
          </cell>
          <cell r="AC32">
            <v>2040493106.0899999</v>
          </cell>
          <cell r="AD32">
            <v>12834432</v>
          </cell>
          <cell r="AE32">
            <v>2027658674.0899999</v>
          </cell>
          <cell r="AF32">
            <v>-2027658674.0899999</v>
          </cell>
        </row>
        <row r="33">
          <cell r="A33" t="str">
            <v>3-1-01-1-02-3-02-03</v>
          </cell>
          <cell r="B33"/>
          <cell r="C33"/>
          <cell r="D33" t="str">
            <v>3</v>
          </cell>
          <cell r="E33" t="str">
            <v>1</v>
          </cell>
          <cell r="F33" t="str">
            <v>01</v>
          </cell>
          <cell r="G33" t="str">
            <v>1</v>
          </cell>
          <cell r="H33" t="str">
            <v>02</v>
          </cell>
          <cell r="I33" t="str">
            <v>3</v>
          </cell>
          <cell r="J33" t="str">
            <v>02</v>
          </cell>
          <cell r="K33" t="str">
            <v>03</v>
          </cell>
          <cell r="L33"/>
          <cell r="M33"/>
          <cell r="N33"/>
          <cell r="O33"/>
          <cell r="P33"/>
          <cell r="Q33"/>
          <cell r="R33"/>
          <cell r="S33"/>
          <cell r="T33"/>
          <cell r="U33"/>
          <cell r="V33"/>
          <cell r="W33"/>
          <cell r="X33" t="str">
            <v>SENTENCIAS</v>
          </cell>
          <cell r="Y33">
            <v>0</v>
          </cell>
          <cell r="Z33">
            <v>0</v>
          </cell>
          <cell r="AA33">
            <v>0</v>
          </cell>
          <cell r="AB33">
            <v>0</v>
          </cell>
          <cell r="AC33">
            <v>0</v>
          </cell>
          <cell r="AD33">
            <v>0</v>
          </cell>
          <cell r="AE33">
            <v>0</v>
          </cell>
          <cell r="AF33">
            <v>0</v>
          </cell>
        </row>
        <row r="34">
          <cell r="A34" t="str">
            <v>3-1-01-1-02-5</v>
          </cell>
          <cell r="B34"/>
          <cell r="C34"/>
          <cell r="D34" t="str">
            <v>3</v>
          </cell>
          <cell r="E34" t="str">
            <v>1</v>
          </cell>
          <cell r="F34" t="str">
            <v>01</v>
          </cell>
          <cell r="G34" t="str">
            <v>1</v>
          </cell>
          <cell r="H34" t="str">
            <v>02</v>
          </cell>
          <cell r="I34" t="str">
            <v>5</v>
          </cell>
          <cell r="J34"/>
          <cell r="K34"/>
          <cell r="L34"/>
          <cell r="M34"/>
          <cell r="N34"/>
          <cell r="O34"/>
          <cell r="P34"/>
          <cell r="Q34"/>
          <cell r="R34"/>
          <cell r="S34"/>
          <cell r="T34"/>
          <cell r="U34"/>
          <cell r="V34"/>
          <cell r="W34"/>
          <cell r="X34" t="str">
            <v>VENTA DE BIENES Y SERVICIOS</v>
          </cell>
          <cell r="Y34">
            <v>0</v>
          </cell>
          <cell r="Z34">
            <v>0</v>
          </cell>
          <cell r="AA34">
            <v>0</v>
          </cell>
          <cell r="AB34">
            <v>100000</v>
          </cell>
          <cell r="AC34">
            <v>402519.67</v>
          </cell>
          <cell r="AD34">
            <v>0</v>
          </cell>
          <cell r="AE34">
            <v>402519.67</v>
          </cell>
          <cell r="AF34">
            <v>-402519.67</v>
          </cell>
        </row>
        <row r="35">
          <cell r="A35" t="str">
            <v>3-1-01-1-02-5-02</v>
          </cell>
          <cell r="B35"/>
          <cell r="C35"/>
          <cell r="D35" t="str">
            <v>3</v>
          </cell>
          <cell r="E35" t="str">
            <v>1</v>
          </cell>
          <cell r="F35" t="str">
            <v>01</v>
          </cell>
          <cell r="G35" t="str">
            <v>1</v>
          </cell>
          <cell r="H35" t="str">
            <v>02</v>
          </cell>
          <cell r="I35" t="str">
            <v>5</v>
          </cell>
          <cell r="J35" t="str">
            <v>02</v>
          </cell>
          <cell r="K35"/>
          <cell r="L35"/>
          <cell r="M35"/>
          <cell r="N35"/>
          <cell r="O35"/>
          <cell r="P35"/>
          <cell r="Q35"/>
          <cell r="R35"/>
          <cell r="S35"/>
          <cell r="T35"/>
          <cell r="U35"/>
          <cell r="V35"/>
          <cell r="W35"/>
          <cell r="X35" t="str">
            <v>VENTAS INCIDENTALES DE ESTABLECIMIENTO NO DE MERCADO</v>
          </cell>
          <cell r="Y35">
            <v>0</v>
          </cell>
          <cell r="Z35">
            <v>0</v>
          </cell>
          <cell r="AA35">
            <v>0</v>
          </cell>
          <cell r="AB35">
            <v>100000</v>
          </cell>
          <cell r="AC35">
            <v>402519.67</v>
          </cell>
          <cell r="AD35">
            <v>0</v>
          </cell>
          <cell r="AE35">
            <v>402519.67</v>
          </cell>
          <cell r="AF35">
            <v>-402519.67</v>
          </cell>
        </row>
        <row r="36">
          <cell r="A36" t="str">
            <v>3-1-01-1-02-5-02-04</v>
          </cell>
          <cell r="B36"/>
          <cell r="C36"/>
          <cell r="D36" t="str">
            <v>3</v>
          </cell>
          <cell r="E36" t="str">
            <v>1</v>
          </cell>
          <cell r="F36" t="str">
            <v>01</v>
          </cell>
          <cell r="G36" t="str">
            <v>1</v>
          </cell>
          <cell r="H36" t="str">
            <v>02</v>
          </cell>
          <cell r="I36" t="str">
            <v>5</v>
          </cell>
          <cell r="J36" t="str">
            <v>02</v>
          </cell>
          <cell r="K36" t="str">
            <v>04</v>
          </cell>
          <cell r="L36"/>
          <cell r="M36"/>
          <cell r="N36"/>
          <cell r="O36"/>
          <cell r="P36"/>
          <cell r="Q36"/>
          <cell r="R36"/>
          <cell r="S36"/>
          <cell r="T36"/>
          <cell r="U36"/>
          <cell r="V36"/>
          <cell r="W36"/>
          <cell r="X36" t="str">
            <v>PRODUCTOS METÁLICOS, MAQUINARIA Y EQUIPO</v>
          </cell>
          <cell r="Y36">
            <v>0</v>
          </cell>
          <cell r="Z36">
            <v>0</v>
          </cell>
          <cell r="AA36">
            <v>0</v>
          </cell>
          <cell r="AB36">
            <v>39495.79</v>
          </cell>
          <cell r="AC36">
            <v>131092.42000000001</v>
          </cell>
          <cell r="AD36">
            <v>0</v>
          </cell>
          <cell r="AE36">
            <v>131092.42000000001</v>
          </cell>
          <cell r="AF36">
            <v>-131092.42000000001</v>
          </cell>
        </row>
        <row r="37">
          <cell r="A37" t="str">
            <v>3-1-01-1-02-5-02-04-7</v>
          </cell>
          <cell r="B37"/>
          <cell r="C37"/>
          <cell r="D37" t="str">
            <v>3</v>
          </cell>
          <cell r="E37" t="str">
            <v>1</v>
          </cell>
          <cell r="F37" t="str">
            <v>01</v>
          </cell>
          <cell r="G37" t="str">
            <v>1</v>
          </cell>
          <cell r="H37" t="str">
            <v>02</v>
          </cell>
          <cell r="I37" t="str">
            <v>5</v>
          </cell>
          <cell r="J37" t="str">
            <v>02</v>
          </cell>
          <cell r="K37" t="str">
            <v>04</v>
          </cell>
          <cell r="L37" t="str">
            <v>7</v>
          </cell>
          <cell r="M37"/>
          <cell r="N37"/>
          <cell r="O37"/>
          <cell r="P37"/>
          <cell r="Q37"/>
          <cell r="R37"/>
          <cell r="S37"/>
          <cell r="T37"/>
          <cell r="U37"/>
          <cell r="V37"/>
          <cell r="W37"/>
          <cell r="X37" t="str">
            <v>EQUIPO Y APARATOS DE RADIO, TELEVISIÓN Y COMUNICACIONES</v>
          </cell>
          <cell r="Y37">
            <v>0</v>
          </cell>
          <cell r="Z37">
            <v>0</v>
          </cell>
          <cell r="AA37">
            <v>0</v>
          </cell>
          <cell r="AB37">
            <v>39495.79</v>
          </cell>
          <cell r="AC37">
            <v>131092.42000000001</v>
          </cell>
          <cell r="AD37">
            <v>0</v>
          </cell>
          <cell r="AE37">
            <v>131092.42000000001</v>
          </cell>
          <cell r="AF37">
            <v>-131092.42000000001</v>
          </cell>
        </row>
        <row r="38">
          <cell r="A38" t="str">
            <v>3-1-01-1-02-5-02-04-7-9</v>
          </cell>
          <cell r="B38"/>
          <cell r="C38"/>
          <cell r="D38" t="str">
            <v>3</v>
          </cell>
          <cell r="E38" t="str">
            <v>1</v>
          </cell>
          <cell r="F38" t="str">
            <v>01</v>
          </cell>
          <cell r="G38" t="str">
            <v>1</v>
          </cell>
          <cell r="H38" t="str">
            <v>02</v>
          </cell>
          <cell r="I38" t="str">
            <v>5</v>
          </cell>
          <cell r="J38" t="str">
            <v>02</v>
          </cell>
          <cell r="K38" t="str">
            <v>04</v>
          </cell>
          <cell r="L38" t="str">
            <v>7</v>
          </cell>
          <cell r="M38" t="str">
            <v>9</v>
          </cell>
          <cell r="N38"/>
          <cell r="O38"/>
          <cell r="P38"/>
          <cell r="Q38"/>
          <cell r="R38"/>
          <cell r="S38"/>
          <cell r="T38"/>
          <cell r="U38"/>
          <cell r="V38"/>
          <cell r="W38"/>
          <cell r="X38" t="str">
            <v>TARJETAS CON BANDAS MAGNÉTICAS O PLAQUETAS (CHIP)</v>
          </cell>
          <cell r="Y38">
            <v>0</v>
          </cell>
          <cell r="Z38">
            <v>0</v>
          </cell>
          <cell r="AA38">
            <v>0</v>
          </cell>
          <cell r="AB38">
            <v>39495.79</v>
          </cell>
          <cell r="AC38">
            <v>131092.42000000001</v>
          </cell>
          <cell r="AD38">
            <v>0</v>
          </cell>
          <cell r="AE38">
            <v>131092.42000000001</v>
          </cell>
          <cell r="AF38">
            <v>-131092.42000000001</v>
          </cell>
        </row>
        <row r="39">
          <cell r="A39" t="str">
            <v>3-1-01-1-02-5-02-08</v>
          </cell>
          <cell r="B39"/>
          <cell r="C39"/>
          <cell r="D39" t="str">
            <v>3</v>
          </cell>
          <cell r="E39" t="str">
            <v>1</v>
          </cell>
          <cell r="F39" t="str">
            <v>01</v>
          </cell>
          <cell r="G39" t="str">
            <v>1</v>
          </cell>
          <cell r="H39" t="str">
            <v>02</v>
          </cell>
          <cell r="I39" t="str">
            <v>5</v>
          </cell>
          <cell r="J39" t="str">
            <v>02</v>
          </cell>
          <cell r="K39" t="str">
            <v>08</v>
          </cell>
          <cell r="L39"/>
          <cell r="M39"/>
          <cell r="N39"/>
          <cell r="O39"/>
          <cell r="P39"/>
          <cell r="Q39"/>
          <cell r="R39"/>
          <cell r="S39"/>
          <cell r="T39"/>
          <cell r="U39"/>
          <cell r="V39"/>
          <cell r="W39"/>
          <cell r="X39" t="str">
            <v>SERVICIOS PRESTADOS A LAS EMPRESAS Y SERVICIOS DE PRODUCCIÓN</v>
          </cell>
          <cell r="Y39">
            <v>0</v>
          </cell>
          <cell r="Z39">
            <v>0</v>
          </cell>
          <cell r="AA39">
            <v>0</v>
          </cell>
          <cell r="AB39">
            <v>60504.21</v>
          </cell>
          <cell r="AC39">
            <v>271427.25</v>
          </cell>
          <cell r="AD39">
            <v>0</v>
          </cell>
          <cell r="AE39">
            <v>271427.25</v>
          </cell>
          <cell r="AF39">
            <v>-271427.25</v>
          </cell>
        </row>
        <row r="40">
          <cell r="A40" t="str">
            <v>3-1-01-1-02-5-02-08-9</v>
          </cell>
          <cell r="B40"/>
          <cell r="C40"/>
          <cell r="D40" t="str">
            <v>3</v>
          </cell>
          <cell r="E40" t="str">
            <v>1</v>
          </cell>
          <cell r="F40" t="str">
            <v>01</v>
          </cell>
          <cell r="G40" t="str">
            <v>1</v>
          </cell>
          <cell r="H40" t="str">
            <v>02</v>
          </cell>
          <cell r="I40" t="str">
            <v>5</v>
          </cell>
          <cell r="J40" t="str">
            <v>02</v>
          </cell>
          <cell r="K40" t="str">
            <v>08</v>
          </cell>
          <cell r="L40" t="str">
            <v>9</v>
          </cell>
          <cell r="M40"/>
          <cell r="N40"/>
          <cell r="O40"/>
          <cell r="P40"/>
          <cell r="Q40"/>
          <cell r="R40"/>
          <cell r="S40"/>
          <cell r="T40"/>
          <cell r="U40"/>
          <cell r="V40"/>
          <cell r="W40"/>
          <cell r="X40" t="str">
            <v>OTROS SERVICIOS DE FABRICACIÓN; SERVICIOS DE EDICIÓN, IMPRESIÓN Y REPRODUCCIÓN; SERVICIOS DE RECUPERACIÓN DE MATERIALES</v>
          </cell>
          <cell r="Y40">
            <v>0</v>
          </cell>
          <cell r="Z40">
            <v>0</v>
          </cell>
          <cell r="AA40">
            <v>0</v>
          </cell>
          <cell r="AB40">
            <v>60504.21</v>
          </cell>
          <cell r="AC40">
            <v>271427.25</v>
          </cell>
          <cell r="AD40">
            <v>0</v>
          </cell>
          <cell r="AE40">
            <v>271427.25</v>
          </cell>
          <cell r="AF40">
            <v>-271427.25</v>
          </cell>
        </row>
        <row r="41">
          <cell r="A41" t="str">
            <v>3-1-01-1-02-5-02-08-9-1</v>
          </cell>
          <cell r="B41"/>
          <cell r="C41"/>
          <cell r="D41" t="str">
            <v>3</v>
          </cell>
          <cell r="E41" t="str">
            <v>1</v>
          </cell>
          <cell r="F41" t="str">
            <v>01</v>
          </cell>
          <cell r="G41" t="str">
            <v>1</v>
          </cell>
          <cell r="H41" t="str">
            <v>02</v>
          </cell>
          <cell r="I41" t="str">
            <v>5</v>
          </cell>
          <cell r="J41" t="str">
            <v>02</v>
          </cell>
          <cell r="K41" t="str">
            <v>08</v>
          </cell>
          <cell r="L41" t="str">
            <v>9</v>
          </cell>
          <cell r="M41" t="str">
            <v>1</v>
          </cell>
          <cell r="N41"/>
          <cell r="O41"/>
          <cell r="P41"/>
          <cell r="Q41"/>
          <cell r="R41"/>
          <cell r="S41"/>
          <cell r="T41"/>
          <cell r="U41"/>
          <cell r="V41"/>
          <cell r="W41"/>
          <cell r="X41" t="str">
            <v>SERVICIOS DE EDICIÓN, IMPRESIÓN Y REPRODUCCIÓN</v>
          </cell>
          <cell r="Y41">
            <v>0</v>
          </cell>
          <cell r="Z41">
            <v>0</v>
          </cell>
          <cell r="AA41">
            <v>0</v>
          </cell>
          <cell r="AB41">
            <v>60504.21</v>
          </cell>
          <cell r="AC41">
            <v>271427.25</v>
          </cell>
          <cell r="AD41">
            <v>0</v>
          </cell>
          <cell r="AE41">
            <v>271427.25</v>
          </cell>
          <cell r="AF41">
            <v>-271427.25</v>
          </cell>
        </row>
        <row r="42">
          <cell r="A42" t="str">
            <v>3-1-01-1-02-6</v>
          </cell>
          <cell r="B42"/>
          <cell r="C42"/>
          <cell r="D42" t="str">
            <v>3</v>
          </cell>
          <cell r="E42" t="str">
            <v>1</v>
          </cell>
          <cell r="F42" t="str">
            <v>01</v>
          </cell>
          <cell r="G42" t="str">
            <v>1</v>
          </cell>
          <cell r="H42" t="str">
            <v>02</v>
          </cell>
          <cell r="I42" t="str">
            <v>6</v>
          </cell>
          <cell r="J42"/>
          <cell r="K42"/>
          <cell r="L42"/>
          <cell r="M42"/>
          <cell r="N42"/>
          <cell r="O42"/>
          <cell r="P42"/>
          <cell r="Q42"/>
          <cell r="R42"/>
          <cell r="S42"/>
          <cell r="T42"/>
          <cell r="U42"/>
          <cell r="V42"/>
          <cell r="W42"/>
          <cell r="X42" t="str">
            <v>TRANSFERENCIAS CORRIENTES</v>
          </cell>
          <cell r="Y42">
            <v>0</v>
          </cell>
          <cell r="Z42">
            <v>0</v>
          </cell>
          <cell r="AA42">
            <v>0</v>
          </cell>
          <cell r="AB42">
            <v>0</v>
          </cell>
          <cell r="AC42">
            <v>8551305.4499999993</v>
          </cell>
          <cell r="AD42">
            <v>0</v>
          </cell>
          <cell r="AE42">
            <v>8551305.4499999993</v>
          </cell>
          <cell r="AF42">
            <v>-8551305.4499999993</v>
          </cell>
        </row>
        <row r="43">
          <cell r="A43" t="str">
            <v>3-1-01-1-02-6-02</v>
          </cell>
          <cell r="B43"/>
          <cell r="C43"/>
          <cell r="D43" t="str">
            <v>3</v>
          </cell>
          <cell r="E43" t="str">
            <v>1</v>
          </cell>
          <cell r="F43" t="str">
            <v>01</v>
          </cell>
          <cell r="G43" t="str">
            <v>1</v>
          </cell>
          <cell r="H43" t="str">
            <v>02</v>
          </cell>
          <cell r="I43" t="str">
            <v>6</v>
          </cell>
          <cell r="J43" t="str">
            <v>02</v>
          </cell>
          <cell r="K43"/>
          <cell r="L43"/>
          <cell r="M43"/>
          <cell r="N43"/>
          <cell r="O43"/>
          <cell r="P43"/>
          <cell r="Q43"/>
          <cell r="R43"/>
          <cell r="S43"/>
          <cell r="T43"/>
          <cell r="U43"/>
          <cell r="V43"/>
          <cell r="W43"/>
          <cell r="X43" t="str">
            <v>SENTENCIAS Y CONCILIACIONES</v>
          </cell>
          <cell r="Y43">
            <v>0</v>
          </cell>
          <cell r="Z43">
            <v>0</v>
          </cell>
          <cell r="AA43">
            <v>0</v>
          </cell>
          <cell r="AB43">
            <v>0</v>
          </cell>
          <cell r="AC43">
            <v>8551305.4499999993</v>
          </cell>
          <cell r="AD43">
            <v>0</v>
          </cell>
          <cell r="AE43">
            <v>8551305.4499999993</v>
          </cell>
          <cell r="AF43">
            <v>-8551305.4499999993</v>
          </cell>
        </row>
        <row r="44">
          <cell r="A44" t="str">
            <v>3-1-01-1-02-6-02-01</v>
          </cell>
          <cell r="B44"/>
          <cell r="C44"/>
          <cell r="D44" t="str">
            <v>3</v>
          </cell>
          <cell r="E44" t="str">
            <v>1</v>
          </cell>
          <cell r="F44" t="str">
            <v>01</v>
          </cell>
          <cell r="G44" t="str">
            <v>1</v>
          </cell>
          <cell r="H44" t="str">
            <v>02</v>
          </cell>
          <cell r="I44" t="str">
            <v>6</v>
          </cell>
          <cell r="J44" t="str">
            <v>02</v>
          </cell>
          <cell r="K44" t="str">
            <v>01</v>
          </cell>
          <cell r="L44"/>
          <cell r="M44"/>
          <cell r="N44"/>
          <cell r="O44"/>
          <cell r="P44"/>
          <cell r="Q44"/>
          <cell r="R44"/>
          <cell r="S44"/>
          <cell r="T44"/>
          <cell r="U44"/>
          <cell r="V44"/>
          <cell r="W44"/>
          <cell r="X44" t="str">
            <v>SENTENCIAS</v>
          </cell>
          <cell r="Y44">
            <v>0</v>
          </cell>
          <cell r="Z44">
            <v>0</v>
          </cell>
          <cell r="AA44">
            <v>0</v>
          </cell>
          <cell r="AB44">
            <v>0</v>
          </cell>
          <cell r="AC44">
            <v>8551305.4499999993</v>
          </cell>
          <cell r="AD44">
            <v>0</v>
          </cell>
          <cell r="AE44">
            <v>8551305.4499999993</v>
          </cell>
          <cell r="AF44">
            <v>-8551305.4499999993</v>
          </cell>
        </row>
        <row r="45">
          <cell r="A45" t="str">
            <v>3-1-01-2</v>
          </cell>
          <cell r="B45"/>
          <cell r="C45"/>
          <cell r="D45" t="str">
            <v>3</v>
          </cell>
          <cell r="E45" t="str">
            <v>1</v>
          </cell>
          <cell r="F45" t="str">
            <v>01</v>
          </cell>
          <cell r="G45" t="str">
            <v>2</v>
          </cell>
          <cell r="H45"/>
          <cell r="I45"/>
          <cell r="J45"/>
          <cell r="K45"/>
          <cell r="L45"/>
          <cell r="M45"/>
          <cell r="N45"/>
          <cell r="O45"/>
          <cell r="P45"/>
          <cell r="Q45"/>
          <cell r="R45"/>
          <cell r="S45"/>
          <cell r="T45"/>
          <cell r="U45"/>
          <cell r="V45"/>
          <cell r="W45"/>
          <cell r="X45" t="str">
            <v>RECURSOS DE CAPITAL</v>
          </cell>
          <cell r="Y45">
            <v>35432000000</v>
          </cell>
          <cell r="Z45">
            <v>0</v>
          </cell>
          <cell r="AA45">
            <v>35432000000</v>
          </cell>
          <cell r="AB45">
            <v>7906161.5700000003</v>
          </cell>
          <cell r="AC45">
            <v>166154186.69</v>
          </cell>
          <cell r="AD45">
            <v>0</v>
          </cell>
          <cell r="AE45">
            <v>166154186.69</v>
          </cell>
          <cell r="AF45">
            <v>35265845813.309998</v>
          </cell>
        </row>
        <row r="46">
          <cell r="A46" t="str">
            <v>3-1-01-2-02</v>
          </cell>
          <cell r="B46"/>
          <cell r="C46"/>
          <cell r="D46" t="str">
            <v>3</v>
          </cell>
          <cell r="E46" t="str">
            <v>1</v>
          </cell>
          <cell r="F46" t="str">
            <v>01</v>
          </cell>
          <cell r="G46" t="str">
            <v>2</v>
          </cell>
          <cell r="H46" t="str">
            <v>02</v>
          </cell>
          <cell r="I46"/>
          <cell r="J46"/>
          <cell r="K46"/>
          <cell r="L46"/>
          <cell r="M46"/>
          <cell r="N46"/>
          <cell r="O46"/>
          <cell r="P46"/>
          <cell r="Q46"/>
          <cell r="R46"/>
          <cell r="S46"/>
          <cell r="T46"/>
          <cell r="U46"/>
          <cell r="V46"/>
          <cell r="W46"/>
          <cell r="X46" t="str">
            <v>EXCEDENTES FINANCIEROS</v>
          </cell>
          <cell r="Y46">
            <v>35432000000</v>
          </cell>
          <cell r="Z46">
            <v>0</v>
          </cell>
          <cell r="AA46">
            <v>35432000000</v>
          </cell>
          <cell r="AB46">
            <v>0</v>
          </cell>
          <cell r="AC46">
            <v>0</v>
          </cell>
          <cell r="AD46">
            <v>0</v>
          </cell>
          <cell r="AE46">
            <v>0</v>
          </cell>
          <cell r="AF46">
            <v>35432000000</v>
          </cell>
        </row>
        <row r="47">
          <cell r="A47" t="str">
            <v>3-1-01-2-02-1</v>
          </cell>
          <cell r="B47"/>
          <cell r="C47"/>
          <cell r="D47" t="str">
            <v>3</v>
          </cell>
          <cell r="E47" t="str">
            <v>1</v>
          </cell>
          <cell r="F47" t="str">
            <v>01</v>
          </cell>
          <cell r="G47" t="str">
            <v>2</v>
          </cell>
          <cell r="H47" t="str">
            <v>02</v>
          </cell>
          <cell r="I47" t="str">
            <v>1</v>
          </cell>
          <cell r="J47"/>
          <cell r="K47"/>
          <cell r="L47"/>
          <cell r="M47"/>
          <cell r="N47"/>
          <cell r="O47"/>
          <cell r="P47"/>
          <cell r="Q47"/>
          <cell r="R47"/>
          <cell r="S47"/>
          <cell r="T47"/>
          <cell r="U47"/>
          <cell r="V47"/>
          <cell r="W47"/>
          <cell r="X47" t="str">
            <v>ESTABLECIMIENTOS PÚBLICOS</v>
          </cell>
          <cell r="Y47">
            <v>35432000000</v>
          </cell>
          <cell r="Z47">
            <v>0</v>
          </cell>
          <cell r="AA47">
            <v>35432000000</v>
          </cell>
          <cell r="AB47">
            <v>0</v>
          </cell>
          <cell r="AC47">
            <v>0</v>
          </cell>
          <cell r="AD47">
            <v>0</v>
          </cell>
          <cell r="AE47">
            <v>0</v>
          </cell>
          <cell r="AF47">
            <v>35432000000</v>
          </cell>
        </row>
        <row r="48">
          <cell r="A48" t="str">
            <v>3-1-01-2-05</v>
          </cell>
          <cell r="B48"/>
          <cell r="C48"/>
          <cell r="D48" t="str">
            <v>3</v>
          </cell>
          <cell r="E48" t="str">
            <v>1</v>
          </cell>
          <cell r="F48" t="str">
            <v>01</v>
          </cell>
          <cell r="G48" t="str">
            <v>2</v>
          </cell>
          <cell r="H48" t="str">
            <v>05</v>
          </cell>
          <cell r="I48"/>
          <cell r="J48"/>
          <cell r="K48"/>
          <cell r="L48"/>
          <cell r="M48"/>
          <cell r="N48"/>
          <cell r="O48"/>
          <cell r="P48"/>
          <cell r="Q48"/>
          <cell r="R48"/>
          <cell r="S48"/>
          <cell r="T48"/>
          <cell r="U48"/>
          <cell r="V48"/>
          <cell r="W48"/>
          <cell r="X48" t="str">
            <v>RENDIMIENTOS FINANCIEROS</v>
          </cell>
          <cell r="Y48">
            <v>0</v>
          </cell>
          <cell r="Z48">
            <v>0</v>
          </cell>
          <cell r="AA48">
            <v>0</v>
          </cell>
          <cell r="AB48">
            <v>12.57</v>
          </cell>
          <cell r="AC48">
            <v>1876.19</v>
          </cell>
          <cell r="AD48">
            <v>0</v>
          </cell>
          <cell r="AE48">
            <v>1876.19</v>
          </cell>
          <cell r="AF48">
            <v>-1876.19</v>
          </cell>
        </row>
        <row r="49">
          <cell r="A49" t="str">
            <v>3-1-01-2-05-1</v>
          </cell>
          <cell r="B49"/>
          <cell r="C49"/>
          <cell r="D49" t="str">
            <v>3</v>
          </cell>
          <cell r="E49" t="str">
            <v>1</v>
          </cell>
          <cell r="F49" t="str">
            <v>01</v>
          </cell>
          <cell r="G49" t="str">
            <v>2</v>
          </cell>
          <cell r="H49" t="str">
            <v>05</v>
          </cell>
          <cell r="I49" t="str">
            <v>1</v>
          </cell>
          <cell r="J49"/>
          <cell r="K49"/>
          <cell r="L49"/>
          <cell r="M49"/>
          <cell r="N49"/>
          <cell r="O49"/>
          <cell r="P49"/>
          <cell r="Q49"/>
          <cell r="R49"/>
          <cell r="S49"/>
          <cell r="T49"/>
          <cell r="U49"/>
          <cell r="V49"/>
          <cell r="W49"/>
          <cell r="X49" t="str">
            <v>RECURSOS DE LA ENTIDAD</v>
          </cell>
          <cell r="Y49">
            <v>0</v>
          </cell>
          <cell r="Z49">
            <v>0</v>
          </cell>
          <cell r="AA49">
            <v>0</v>
          </cell>
          <cell r="AB49">
            <v>12.57</v>
          </cell>
          <cell r="AC49">
            <v>1876.19</v>
          </cell>
          <cell r="AD49">
            <v>0</v>
          </cell>
          <cell r="AE49">
            <v>1876.19</v>
          </cell>
          <cell r="AF49">
            <v>-1876.19</v>
          </cell>
        </row>
        <row r="50">
          <cell r="A50" t="str">
            <v>3-1-01-2-05-1-02</v>
          </cell>
          <cell r="B50"/>
          <cell r="C50"/>
          <cell r="D50" t="str">
            <v>3</v>
          </cell>
          <cell r="E50" t="str">
            <v>1</v>
          </cell>
          <cell r="F50" t="str">
            <v>01</v>
          </cell>
          <cell r="G50" t="str">
            <v>2</v>
          </cell>
          <cell r="H50" t="str">
            <v>05</v>
          </cell>
          <cell r="I50" t="str">
            <v>1</v>
          </cell>
          <cell r="J50" t="str">
            <v>02</v>
          </cell>
          <cell r="K50"/>
          <cell r="L50"/>
          <cell r="M50"/>
          <cell r="N50"/>
          <cell r="O50"/>
          <cell r="P50"/>
          <cell r="Q50"/>
          <cell r="R50"/>
          <cell r="S50"/>
          <cell r="T50"/>
          <cell r="U50"/>
          <cell r="V50"/>
          <cell r="W50"/>
          <cell r="X50" t="str">
            <v>DEPÓSITOS</v>
          </cell>
          <cell r="Y50">
            <v>0</v>
          </cell>
          <cell r="Z50">
            <v>0</v>
          </cell>
          <cell r="AA50">
            <v>0</v>
          </cell>
          <cell r="AB50">
            <v>12.57</v>
          </cell>
          <cell r="AC50">
            <v>1876.19</v>
          </cell>
          <cell r="AD50">
            <v>0</v>
          </cell>
          <cell r="AE50">
            <v>1876.19</v>
          </cell>
          <cell r="AF50">
            <v>-1876.19</v>
          </cell>
        </row>
        <row r="51">
          <cell r="A51" t="str">
            <v>3-1-01-2-05-1-02-01</v>
          </cell>
          <cell r="B51"/>
          <cell r="C51"/>
          <cell r="D51" t="str">
            <v>3</v>
          </cell>
          <cell r="E51" t="str">
            <v>1</v>
          </cell>
          <cell r="F51" t="str">
            <v>01</v>
          </cell>
          <cell r="G51" t="str">
            <v>2</v>
          </cell>
          <cell r="H51" t="str">
            <v>05</v>
          </cell>
          <cell r="I51" t="str">
            <v>1</v>
          </cell>
          <cell r="J51" t="str">
            <v>02</v>
          </cell>
          <cell r="K51" t="str">
            <v>01</v>
          </cell>
          <cell r="L51"/>
          <cell r="M51"/>
          <cell r="N51"/>
          <cell r="O51"/>
          <cell r="P51"/>
          <cell r="Q51"/>
          <cell r="R51"/>
          <cell r="S51"/>
          <cell r="T51"/>
          <cell r="U51"/>
          <cell r="V51"/>
          <cell r="W51"/>
          <cell r="X51" t="str">
            <v>INTERESES SOBRE DEPÓSITOS EN INSTITUCIONES FINANCIERAS</v>
          </cell>
          <cell r="Y51">
            <v>0</v>
          </cell>
          <cell r="Z51">
            <v>0</v>
          </cell>
          <cell r="AA51">
            <v>0</v>
          </cell>
          <cell r="AB51">
            <v>12.57</v>
          </cell>
          <cell r="AC51">
            <v>1876.19</v>
          </cell>
          <cell r="AD51">
            <v>0</v>
          </cell>
          <cell r="AE51">
            <v>1876.19</v>
          </cell>
          <cell r="AF51">
            <v>-1876.19</v>
          </cell>
        </row>
        <row r="52">
          <cell r="A52" t="str">
            <v>3-1-01-2-13</v>
          </cell>
          <cell r="B52"/>
          <cell r="C52"/>
          <cell r="D52" t="str">
            <v>3</v>
          </cell>
          <cell r="E52" t="str">
            <v>1</v>
          </cell>
          <cell r="F52" t="str">
            <v>01</v>
          </cell>
          <cell r="G52" t="str">
            <v>2</v>
          </cell>
          <cell r="H52" t="str">
            <v>13</v>
          </cell>
          <cell r="I52"/>
          <cell r="J52"/>
          <cell r="K52"/>
          <cell r="L52"/>
          <cell r="M52"/>
          <cell r="N52"/>
          <cell r="O52"/>
          <cell r="P52"/>
          <cell r="Q52"/>
          <cell r="R52"/>
          <cell r="S52"/>
          <cell r="T52"/>
          <cell r="U52"/>
          <cell r="V52"/>
          <cell r="W52"/>
          <cell r="X52" t="str">
            <v>REINTEGROS Y OTROS RECURSOS NO APROPIADOS</v>
          </cell>
          <cell r="Y52">
            <v>0</v>
          </cell>
          <cell r="Z52">
            <v>0</v>
          </cell>
          <cell r="AA52">
            <v>0</v>
          </cell>
          <cell r="AB52">
            <v>7906149</v>
          </cell>
          <cell r="AC52">
            <v>166152310.5</v>
          </cell>
          <cell r="AD52">
            <v>0</v>
          </cell>
          <cell r="AE52">
            <v>166152310.5</v>
          </cell>
          <cell r="AF52">
            <v>-166152310.5</v>
          </cell>
        </row>
        <row r="53">
          <cell r="A53" t="str">
            <v>3-1-01-2-13-1</v>
          </cell>
          <cell r="B53"/>
          <cell r="C53"/>
          <cell r="D53" t="str">
            <v>3</v>
          </cell>
          <cell r="E53" t="str">
            <v>1</v>
          </cell>
          <cell r="F53" t="str">
            <v>01</v>
          </cell>
          <cell r="G53" t="str">
            <v>2</v>
          </cell>
          <cell r="H53" t="str">
            <v>13</v>
          </cell>
          <cell r="I53" t="str">
            <v>1</v>
          </cell>
          <cell r="J53"/>
          <cell r="K53"/>
          <cell r="L53"/>
          <cell r="M53"/>
          <cell r="N53"/>
          <cell r="O53"/>
          <cell r="P53"/>
          <cell r="Q53"/>
          <cell r="R53"/>
          <cell r="S53"/>
          <cell r="T53"/>
          <cell r="U53"/>
          <cell r="V53"/>
          <cell r="W53"/>
          <cell r="X53" t="str">
            <v>REINTEGROS</v>
          </cell>
          <cell r="Y53">
            <v>0</v>
          </cell>
          <cell r="Z53">
            <v>0</v>
          </cell>
          <cell r="AA53">
            <v>0</v>
          </cell>
          <cell r="AB53">
            <v>5096101</v>
          </cell>
          <cell r="AC53">
            <v>157668406.5</v>
          </cell>
          <cell r="AD53">
            <v>0</v>
          </cell>
          <cell r="AE53">
            <v>157668406.5</v>
          </cell>
          <cell r="AF53">
            <v>-157668406.5</v>
          </cell>
        </row>
        <row r="54">
          <cell r="A54" t="str">
            <v>3-1-01-2-13-1-01</v>
          </cell>
          <cell r="B54"/>
          <cell r="C54"/>
          <cell r="D54" t="str">
            <v>3</v>
          </cell>
          <cell r="E54" t="str">
            <v>1</v>
          </cell>
          <cell r="F54" t="str">
            <v>01</v>
          </cell>
          <cell r="G54" t="str">
            <v>2</v>
          </cell>
          <cell r="H54" t="str">
            <v>13</v>
          </cell>
          <cell r="I54" t="str">
            <v>1</v>
          </cell>
          <cell r="J54" t="str">
            <v>01</v>
          </cell>
          <cell r="K54"/>
          <cell r="L54"/>
          <cell r="M54"/>
          <cell r="N54"/>
          <cell r="O54"/>
          <cell r="P54"/>
          <cell r="Q54"/>
          <cell r="R54"/>
          <cell r="S54"/>
          <cell r="T54"/>
          <cell r="U54"/>
          <cell r="V54"/>
          <cell r="W54"/>
          <cell r="X54" t="str">
            <v>REINTEGROS INCAPACIDADES</v>
          </cell>
          <cell r="Y54">
            <v>0</v>
          </cell>
          <cell r="Z54">
            <v>0</v>
          </cell>
          <cell r="AA54">
            <v>0</v>
          </cell>
          <cell r="AB54">
            <v>5096101</v>
          </cell>
          <cell r="AC54">
            <v>49436289</v>
          </cell>
          <cell r="AD54">
            <v>0</v>
          </cell>
          <cell r="AE54">
            <v>49436289</v>
          </cell>
          <cell r="AF54">
            <v>-49436289</v>
          </cell>
        </row>
        <row r="55">
          <cell r="A55" t="str">
            <v>3-1-01-2-13-1-03</v>
          </cell>
          <cell r="B55"/>
          <cell r="C55"/>
          <cell r="D55" t="str">
            <v>3</v>
          </cell>
          <cell r="E55" t="str">
            <v>1</v>
          </cell>
          <cell r="F55" t="str">
            <v>01</v>
          </cell>
          <cell r="G55" t="str">
            <v>2</v>
          </cell>
          <cell r="H55" t="str">
            <v>13</v>
          </cell>
          <cell r="I55" t="str">
            <v>1</v>
          </cell>
          <cell r="J55" t="str">
            <v>03</v>
          </cell>
          <cell r="K55"/>
          <cell r="L55"/>
          <cell r="M55"/>
          <cell r="N55"/>
          <cell r="O55"/>
          <cell r="P55"/>
          <cell r="Q55"/>
          <cell r="R55"/>
          <cell r="S55"/>
          <cell r="T55"/>
          <cell r="U55"/>
          <cell r="V55"/>
          <cell r="W55"/>
          <cell r="X55" t="str">
            <v>REINTEGROS GASTOS DE FUNCIONAMIENTO</v>
          </cell>
          <cell r="Y55">
            <v>0</v>
          </cell>
          <cell r="Z55">
            <v>0</v>
          </cell>
          <cell r="AA55">
            <v>0</v>
          </cell>
          <cell r="AB55">
            <v>0</v>
          </cell>
          <cell r="AC55">
            <v>3732321</v>
          </cell>
          <cell r="AD55">
            <v>0</v>
          </cell>
          <cell r="AE55">
            <v>3732321</v>
          </cell>
          <cell r="AF55">
            <v>-3732321</v>
          </cell>
        </row>
        <row r="56">
          <cell r="A56" t="str">
            <v>3-1-01-2-13-1-05</v>
          </cell>
          <cell r="B56"/>
          <cell r="C56"/>
          <cell r="D56" t="str">
            <v>3</v>
          </cell>
          <cell r="E56" t="str">
            <v>1</v>
          </cell>
          <cell r="F56" t="str">
            <v>01</v>
          </cell>
          <cell r="G56" t="str">
            <v>2</v>
          </cell>
          <cell r="H56" t="str">
            <v>13</v>
          </cell>
          <cell r="I56" t="str">
            <v>1</v>
          </cell>
          <cell r="J56" t="str">
            <v>05</v>
          </cell>
          <cell r="K56"/>
          <cell r="L56"/>
          <cell r="M56"/>
          <cell r="N56"/>
          <cell r="O56"/>
          <cell r="P56"/>
          <cell r="Q56"/>
          <cell r="R56"/>
          <cell r="S56"/>
          <cell r="T56"/>
          <cell r="U56"/>
          <cell r="V56"/>
          <cell r="W56"/>
          <cell r="X56" t="str">
            <v>REINTEGROS GASTOS DE INVERSION</v>
          </cell>
          <cell r="Y56">
            <v>0</v>
          </cell>
          <cell r="Z56">
            <v>0</v>
          </cell>
          <cell r="AA56">
            <v>0</v>
          </cell>
          <cell r="AB56">
            <v>0</v>
          </cell>
          <cell r="AC56">
            <v>104499796.5</v>
          </cell>
          <cell r="AD56">
            <v>0</v>
          </cell>
          <cell r="AE56">
            <v>104499796.5</v>
          </cell>
          <cell r="AF56">
            <v>-104499796.5</v>
          </cell>
        </row>
        <row r="57">
          <cell r="A57" t="str">
            <v>3-1-01-2-13-2</v>
          </cell>
          <cell r="B57"/>
          <cell r="C57"/>
          <cell r="D57" t="str">
            <v>3</v>
          </cell>
          <cell r="E57" t="str">
            <v>1</v>
          </cell>
          <cell r="F57" t="str">
            <v>01</v>
          </cell>
          <cell r="G57" t="str">
            <v>2</v>
          </cell>
          <cell r="H57" t="str">
            <v>13</v>
          </cell>
          <cell r="I57" t="str">
            <v>2</v>
          </cell>
          <cell r="J57"/>
          <cell r="K57"/>
          <cell r="L57"/>
          <cell r="M57"/>
          <cell r="N57"/>
          <cell r="O57"/>
          <cell r="P57"/>
          <cell r="Q57"/>
          <cell r="R57"/>
          <cell r="S57"/>
          <cell r="T57"/>
          <cell r="U57"/>
          <cell r="V57"/>
          <cell r="W57"/>
          <cell r="X57" t="str">
            <v>RECURSOS NO APROPIADOS</v>
          </cell>
          <cell r="Y57">
            <v>0</v>
          </cell>
          <cell r="Z57">
            <v>0</v>
          </cell>
          <cell r="AA57">
            <v>0</v>
          </cell>
          <cell r="AB57">
            <v>2810048</v>
          </cell>
          <cell r="AC57">
            <v>8483904</v>
          </cell>
          <cell r="AD57">
            <v>0</v>
          </cell>
          <cell r="AE57">
            <v>8483904</v>
          </cell>
          <cell r="AF57">
            <v>-8483904</v>
          </cell>
        </row>
        <row r="58">
          <cell r="A58" t="str">
            <v>3-1-01-2-13-2-03</v>
          </cell>
          <cell r="B58"/>
          <cell r="C58"/>
          <cell r="D58" t="str">
            <v>3</v>
          </cell>
          <cell r="E58" t="str">
            <v>1</v>
          </cell>
          <cell r="F58" t="str">
            <v>01</v>
          </cell>
          <cell r="G58" t="str">
            <v>2</v>
          </cell>
          <cell r="H58" t="str">
            <v>13</v>
          </cell>
          <cell r="I58" t="str">
            <v>2</v>
          </cell>
          <cell r="J58" t="str">
            <v>03</v>
          </cell>
          <cell r="K58"/>
          <cell r="L58"/>
          <cell r="M58"/>
          <cell r="N58"/>
          <cell r="O58"/>
          <cell r="P58"/>
          <cell r="Q58"/>
          <cell r="R58"/>
          <cell r="S58"/>
          <cell r="T58"/>
          <cell r="U58"/>
          <cell r="V58"/>
          <cell r="W58"/>
          <cell r="X58" t="str">
            <v>APROVECHAMIENTOS</v>
          </cell>
          <cell r="Y58">
            <v>0</v>
          </cell>
          <cell r="Z58">
            <v>0</v>
          </cell>
          <cell r="AA58">
            <v>0</v>
          </cell>
          <cell r="AB58">
            <v>2810048</v>
          </cell>
          <cell r="AC58">
            <v>8483904</v>
          </cell>
          <cell r="AD58">
            <v>0</v>
          </cell>
          <cell r="AE58">
            <v>8483904</v>
          </cell>
          <cell r="AF58">
            <v>-8483904</v>
          </cell>
        </row>
      </sheetData>
    </sheetDataSet>
  </externalBook>
</externalLink>
</file>

<file path=xl/theme/theme1.xml><?xml version="1.0" encoding="utf-8"?>
<a:theme xmlns:a="http://schemas.openxmlformats.org/drawingml/2006/main" name="Office 2013 - Tema de 2022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T39"/>
  <sheetViews>
    <sheetView topLeftCell="L1" workbookViewId="0">
      <selection activeCell="R9" sqref="R9"/>
    </sheetView>
  </sheetViews>
  <sheetFormatPr baseColWidth="10" defaultColWidth="11.42578125" defaultRowHeight="15" x14ac:dyDescent="0.25"/>
  <cols>
    <col min="1" max="1" width="21.7109375" style="5" bestFit="1" customWidth="1"/>
    <col min="2" max="2" width="4.28515625" bestFit="1" customWidth="1"/>
    <col min="3" max="6" width="4.5703125" bestFit="1" customWidth="1"/>
    <col min="7" max="7" width="4.28515625" bestFit="1" customWidth="1"/>
    <col min="8" max="8" width="4.7109375" bestFit="1" customWidth="1"/>
    <col min="9" max="11" width="5" bestFit="1" customWidth="1"/>
    <col min="12" max="12" width="36.85546875" bestFit="1" customWidth="1"/>
    <col min="13" max="13" width="17.140625" customWidth="1"/>
    <col min="15" max="15" width="18.5703125" customWidth="1"/>
    <col min="16" max="16" width="14.5703125" customWidth="1"/>
    <col min="17" max="17" width="13.28515625" bestFit="1" customWidth="1"/>
    <col min="18" max="18" width="14.85546875" customWidth="1"/>
    <col min="19" max="19" width="13.5703125" bestFit="1" customWidth="1"/>
    <col min="20" max="20" width="14.7109375" bestFit="1" customWidth="1"/>
  </cols>
  <sheetData>
    <row r="1" spans="1:20" ht="37.5" x14ac:dyDescent="0.25">
      <c r="B1" s="22" t="s">
        <v>0</v>
      </c>
      <c r="C1" s="22" t="s">
        <v>1</v>
      </c>
      <c r="D1" s="22" t="s">
        <v>2</v>
      </c>
      <c r="E1" s="22" t="s">
        <v>3</v>
      </c>
      <c r="F1" s="22" t="s">
        <v>4</v>
      </c>
      <c r="G1" s="22" t="s">
        <v>5</v>
      </c>
      <c r="H1" s="22" t="s">
        <v>6</v>
      </c>
      <c r="I1" s="22" t="s">
        <v>7</v>
      </c>
      <c r="J1" s="22" t="s">
        <v>8</v>
      </c>
      <c r="K1" s="22" t="s">
        <v>9</v>
      </c>
      <c r="L1" s="22" t="s">
        <v>10</v>
      </c>
      <c r="M1" s="22" t="s">
        <v>11</v>
      </c>
      <c r="N1" s="22" t="s">
        <v>12</v>
      </c>
      <c r="O1" s="22" t="s">
        <v>13</v>
      </c>
      <c r="P1" s="22" t="s">
        <v>14</v>
      </c>
      <c r="Q1" s="22" t="s">
        <v>15</v>
      </c>
      <c r="R1" s="22" t="s">
        <v>16</v>
      </c>
      <c r="S1" s="22" t="s">
        <v>17</v>
      </c>
      <c r="T1" s="22" t="s">
        <v>18</v>
      </c>
    </row>
    <row r="2" spans="1:20" ht="18" x14ac:dyDescent="0.25">
      <c r="A2" s="17">
        <v>3</v>
      </c>
      <c r="B2" s="18" t="s">
        <v>19</v>
      </c>
      <c r="C2" s="18"/>
      <c r="D2" s="18"/>
      <c r="E2" s="18"/>
      <c r="F2" s="18"/>
      <c r="G2" s="18"/>
      <c r="H2" s="18"/>
      <c r="I2" s="18"/>
      <c r="J2" s="18"/>
      <c r="K2" s="18"/>
      <c r="L2" s="18" t="s">
        <v>20</v>
      </c>
      <c r="M2" s="20">
        <v>230762784988</v>
      </c>
      <c r="N2" s="19">
        <v>0</v>
      </c>
      <c r="O2" s="20">
        <v>230762784988</v>
      </c>
      <c r="P2" s="20">
        <v>2832691712.48</v>
      </c>
      <c r="Q2" s="20">
        <v>12401177324.120001</v>
      </c>
      <c r="R2" s="20">
        <v>119197723</v>
      </c>
      <c r="S2" s="20">
        <v>12281979601.120001</v>
      </c>
      <c r="T2" s="20">
        <v>218480805386.88</v>
      </c>
    </row>
    <row r="3" spans="1:20" ht="18" x14ac:dyDescent="0.25">
      <c r="A3" s="16" t="str">
        <f>CONCATENATE(B3&amp; "-",C3,)</f>
        <v>3-1</v>
      </c>
      <c r="B3" s="18" t="s">
        <v>19</v>
      </c>
      <c r="C3" s="18" t="s">
        <v>21</v>
      </c>
      <c r="D3" s="18"/>
      <c r="E3" s="18"/>
      <c r="F3" s="18"/>
      <c r="G3" s="18"/>
      <c r="H3" s="18"/>
      <c r="I3" s="18"/>
      <c r="J3" s="18"/>
      <c r="K3" s="18"/>
      <c r="L3" s="18" t="s">
        <v>20</v>
      </c>
      <c r="M3" s="20">
        <v>230762784988</v>
      </c>
      <c r="N3" s="19">
        <v>0</v>
      </c>
      <c r="O3" s="20">
        <v>230762784988</v>
      </c>
      <c r="P3" s="20">
        <v>2832691712.48</v>
      </c>
      <c r="Q3" s="20">
        <v>12401177324.120001</v>
      </c>
      <c r="R3" s="20">
        <v>119197723</v>
      </c>
      <c r="S3" s="20">
        <v>12281979601.120001</v>
      </c>
      <c r="T3" s="20">
        <v>218480805386.88</v>
      </c>
    </row>
    <row r="4" spans="1:20" ht="18" x14ac:dyDescent="0.25">
      <c r="A4" s="16" t="str">
        <f>CONCATENATE(B4&amp; "-",C4&amp; "-",D4,E4)</f>
        <v>3-1-01</v>
      </c>
      <c r="B4" s="18" t="s">
        <v>19</v>
      </c>
      <c r="C4" s="18" t="s">
        <v>21</v>
      </c>
      <c r="D4" s="18" t="s">
        <v>22</v>
      </c>
      <c r="E4" s="18"/>
      <c r="F4" s="18"/>
      <c r="G4" s="18"/>
      <c r="H4" s="18"/>
      <c r="I4" s="18"/>
      <c r="J4" s="18"/>
      <c r="K4" s="18"/>
      <c r="L4" s="18" t="s">
        <v>20</v>
      </c>
      <c r="M4" s="20">
        <v>230762784988</v>
      </c>
      <c r="N4" s="19">
        <v>0</v>
      </c>
      <c r="O4" s="20">
        <v>230762784988</v>
      </c>
      <c r="P4" s="20">
        <v>2832691712.48</v>
      </c>
      <c r="Q4" s="20">
        <v>12401177324.120001</v>
      </c>
      <c r="R4" s="20">
        <v>119197723</v>
      </c>
      <c r="S4" s="20">
        <v>12281979601.120001</v>
      </c>
      <c r="T4" s="20">
        <v>218480805386.88</v>
      </c>
    </row>
    <row r="5" spans="1:20" x14ac:dyDescent="0.25">
      <c r="A5" s="16" t="str">
        <f>CONCATENATE(B5&amp; "-",C5&amp; "-",D5&amp; "-",E5,F5,G5,H5,I5,J5,K5)</f>
        <v>3-1-01-1</v>
      </c>
      <c r="B5" s="18" t="s">
        <v>19</v>
      </c>
      <c r="C5" s="18" t="s">
        <v>21</v>
      </c>
      <c r="D5" s="18" t="s">
        <v>22</v>
      </c>
      <c r="E5" s="18" t="s">
        <v>21</v>
      </c>
      <c r="F5" s="18"/>
      <c r="G5" s="18"/>
      <c r="H5" s="18"/>
      <c r="I5" s="18"/>
      <c r="J5" s="18"/>
      <c r="K5" s="18"/>
      <c r="L5" s="18" t="s">
        <v>23</v>
      </c>
      <c r="M5" s="20">
        <v>141762784988</v>
      </c>
      <c r="N5" s="19">
        <v>0</v>
      </c>
      <c r="O5" s="20">
        <v>141762784988</v>
      </c>
      <c r="P5" s="20">
        <v>2832528364.8299999</v>
      </c>
      <c r="Q5" s="20">
        <v>12401013035.83</v>
      </c>
      <c r="R5" s="20">
        <v>119197723</v>
      </c>
      <c r="S5" s="20">
        <v>12281815312.83</v>
      </c>
      <c r="T5" s="20">
        <v>129480969675.17</v>
      </c>
    </row>
    <row r="6" spans="1:20" x14ac:dyDescent="0.25">
      <c r="A6" s="16" t="str">
        <f>CONCATENATE(B6&amp; "-",C6&amp; "-",D6&amp; "-",E6&amp; "-",F6,G6,H6,I6,J6,K6)</f>
        <v>3-1-01-1-02</v>
      </c>
      <c r="B6" s="18" t="s">
        <v>19</v>
      </c>
      <c r="C6" s="18" t="s">
        <v>21</v>
      </c>
      <c r="D6" s="18" t="s">
        <v>22</v>
      </c>
      <c r="E6" s="18" t="s">
        <v>21</v>
      </c>
      <c r="F6" s="18" t="s">
        <v>24</v>
      </c>
      <c r="G6" s="18"/>
      <c r="H6" s="18"/>
      <c r="I6" s="18"/>
      <c r="J6" s="18"/>
      <c r="K6" s="18"/>
      <c r="L6" s="18" t="s">
        <v>25</v>
      </c>
      <c r="M6" s="20">
        <v>141762784988</v>
      </c>
      <c r="N6" s="19">
        <v>0</v>
      </c>
      <c r="O6" s="20">
        <v>141762784988</v>
      </c>
      <c r="P6" s="20">
        <v>2832528364.8299999</v>
      </c>
      <c r="Q6" s="20">
        <v>12401013035.83</v>
      </c>
      <c r="R6" s="20">
        <v>119197723</v>
      </c>
      <c r="S6" s="20">
        <v>12281815312.83</v>
      </c>
      <c r="T6" s="20">
        <v>129480969675.17</v>
      </c>
    </row>
    <row r="7" spans="1:20" x14ac:dyDescent="0.25">
      <c r="A7" s="16" t="str">
        <f t="shared" ref="A7:A28" si="0">CONCATENATE(B7&amp; "-",C7&amp; "-",D7&amp; "-",E7&amp; "-",F7&amp; "-",G7,H7,I7,J7,K7)</f>
        <v>3-1-01-1-02-2</v>
      </c>
      <c r="B7" s="18" t="s">
        <v>19</v>
      </c>
      <c r="C7" s="18" t="s">
        <v>21</v>
      </c>
      <c r="D7" s="18" t="s">
        <v>22</v>
      </c>
      <c r="E7" s="18" t="s">
        <v>21</v>
      </c>
      <c r="F7" s="18" t="s">
        <v>24</v>
      </c>
      <c r="G7" s="18" t="s">
        <v>26</v>
      </c>
      <c r="H7" s="18"/>
      <c r="I7" s="18"/>
      <c r="J7" s="18"/>
      <c r="K7" s="18"/>
      <c r="L7" s="18" t="s">
        <v>27</v>
      </c>
      <c r="M7" s="20">
        <v>128944352988</v>
      </c>
      <c r="N7" s="19">
        <v>0</v>
      </c>
      <c r="O7" s="20">
        <v>128944352988</v>
      </c>
      <c r="P7" s="20">
        <v>2832506514.8299999</v>
      </c>
      <c r="Q7" s="20">
        <v>11965130825.83</v>
      </c>
      <c r="R7" s="20">
        <v>116522283</v>
      </c>
      <c r="S7" s="20">
        <v>11848608542.83</v>
      </c>
      <c r="T7" s="20">
        <v>117095744445.17</v>
      </c>
    </row>
    <row r="8" spans="1:20" ht="18" x14ac:dyDescent="0.25">
      <c r="A8" s="16" t="str">
        <f>CONCATENATE(B8&amp; "-",C8&amp; "-",D8&amp; "-",E8&amp; "-",F8&amp; "-",G8&amp; "-",H8,I8,J8,K8)</f>
        <v>3-1-01-1-02-2-25</v>
      </c>
      <c r="B8" s="18" t="s">
        <v>19</v>
      </c>
      <c r="C8" s="18" t="s">
        <v>21</v>
      </c>
      <c r="D8" s="18" t="s">
        <v>22</v>
      </c>
      <c r="E8" s="18" t="s">
        <v>21</v>
      </c>
      <c r="F8" s="18" t="s">
        <v>24</v>
      </c>
      <c r="G8" s="18" t="s">
        <v>26</v>
      </c>
      <c r="H8" s="18" t="s">
        <v>28</v>
      </c>
      <c r="I8" s="18"/>
      <c r="J8" s="18"/>
      <c r="K8" s="18"/>
      <c r="L8" s="18" t="s">
        <v>29</v>
      </c>
      <c r="M8" s="19">
        <v>0</v>
      </c>
      <c r="N8" s="19">
        <v>0</v>
      </c>
      <c r="O8" s="19">
        <v>0</v>
      </c>
      <c r="P8" s="20">
        <v>674320</v>
      </c>
      <c r="Q8" s="20">
        <v>674320</v>
      </c>
      <c r="R8" s="19">
        <v>0</v>
      </c>
      <c r="S8" s="20">
        <v>674320</v>
      </c>
      <c r="T8" s="20">
        <v>-674320</v>
      </c>
    </row>
    <row r="9" spans="1:20" x14ac:dyDescent="0.25">
      <c r="A9" s="16" t="str">
        <f t="shared" ref="A9:A18" si="1">CONCATENATE(B9&amp; "-",C9&amp; "-",D9&amp; "-",E9&amp; "-",F9&amp; "-",G9&amp; "-",H9,I9,J9,K9)</f>
        <v>3-1-01-1-02-2-29</v>
      </c>
      <c r="B9" s="18" t="s">
        <v>19</v>
      </c>
      <c r="C9" s="18" t="s">
        <v>21</v>
      </c>
      <c r="D9" s="18" t="s">
        <v>22</v>
      </c>
      <c r="E9" s="18" t="s">
        <v>21</v>
      </c>
      <c r="F9" s="18" t="s">
        <v>24</v>
      </c>
      <c r="G9" s="18" t="s">
        <v>26</v>
      </c>
      <c r="H9" s="18" t="s">
        <v>30</v>
      </c>
      <c r="I9" s="18"/>
      <c r="J9" s="18"/>
      <c r="K9" s="18"/>
      <c r="L9" s="18" t="s">
        <v>31</v>
      </c>
      <c r="M9" s="20">
        <v>68993099087</v>
      </c>
      <c r="N9" s="19">
        <v>0</v>
      </c>
      <c r="O9" s="20">
        <v>68993099087</v>
      </c>
      <c r="P9" s="20">
        <v>1673103221</v>
      </c>
      <c r="Q9" s="20">
        <v>7714110249</v>
      </c>
      <c r="R9" s="20">
        <v>101260389</v>
      </c>
      <c r="S9" s="20">
        <v>7612849860</v>
      </c>
      <c r="T9" s="20">
        <v>61380249227</v>
      </c>
    </row>
    <row r="10" spans="1:20" ht="18" x14ac:dyDescent="0.25">
      <c r="A10" s="16" t="str">
        <f t="shared" si="1"/>
        <v>3-1-01-1-02-2-30</v>
      </c>
      <c r="B10" s="18" t="s">
        <v>19</v>
      </c>
      <c r="C10" s="18" t="s">
        <v>21</v>
      </c>
      <c r="D10" s="18" t="s">
        <v>22</v>
      </c>
      <c r="E10" s="18" t="s">
        <v>21</v>
      </c>
      <c r="F10" s="18" t="s">
        <v>24</v>
      </c>
      <c r="G10" s="18" t="s">
        <v>26</v>
      </c>
      <c r="H10" s="18" t="s">
        <v>32</v>
      </c>
      <c r="I10" s="18"/>
      <c r="J10" s="18"/>
      <c r="K10" s="18"/>
      <c r="L10" s="18" t="s">
        <v>33</v>
      </c>
      <c r="M10" s="20">
        <v>18132104032</v>
      </c>
      <c r="N10" s="19">
        <v>0</v>
      </c>
      <c r="O10" s="20">
        <v>18132104032</v>
      </c>
      <c r="P10" s="20">
        <v>363746955</v>
      </c>
      <c r="Q10" s="20">
        <v>1040631912</v>
      </c>
      <c r="R10" s="20">
        <v>10580143</v>
      </c>
      <c r="S10" s="20">
        <v>1030051769</v>
      </c>
      <c r="T10" s="20">
        <v>17102052263</v>
      </c>
    </row>
    <row r="11" spans="1:20" ht="18" x14ac:dyDescent="0.25">
      <c r="A11" s="16" t="str">
        <f t="shared" si="1"/>
        <v>3-1-01-1-02-2-31</v>
      </c>
      <c r="B11" s="18" t="s">
        <v>19</v>
      </c>
      <c r="C11" s="18" t="s">
        <v>21</v>
      </c>
      <c r="D11" s="18" t="s">
        <v>22</v>
      </c>
      <c r="E11" s="18" t="s">
        <v>21</v>
      </c>
      <c r="F11" s="18" t="s">
        <v>24</v>
      </c>
      <c r="G11" s="18" t="s">
        <v>26</v>
      </c>
      <c r="H11" s="18" t="s">
        <v>34</v>
      </c>
      <c r="I11" s="18"/>
      <c r="J11" s="18"/>
      <c r="K11" s="18"/>
      <c r="L11" s="18" t="s">
        <v>35</v>
      </c>
      <c r="M11" s="20">
        <v>9660953239</v>
      </c>
      <c r="N11" s="19">
        <v>0</v>
      </c>
      <c r="O11" s="20">
        <v>9660953239</v>
      </c>
      <c r="P11" s="20">
        <v>172921677.83000001</v>
      </c>
      <c r="Q11" s="20">
        <v>776402313.83000004</v>
      </c>
      <c r="R11" s="20">
        <v>2594318</v>
      </c>
      <c r="S11" s="20">
        <v>773807995.83000004</v>
      </c>
      <c r="T11" s="20">
        <v>8887145243.1700001</v>
      </c>
    </row>
    <row r="12" spans="1:20" ht="18" x14ac:dyDescent="0.25">
      <c r="A12" s="16" t="str">
        <f t="shared" si="1"/>
        <v>3-1-01-1-02-2-32</v>
      </c>
      <c r="B12" s="18" t="s">
        <v>19</v>
      </c>
      <c r="C12" s="18" t="s">
        <v>21</v>
      </c>
      <c r="D12" s="18" t="s">
        <v>22</v>
      </c>
      <c r="E12" s="18" t="s">
        <v>21</v>
      </c>
      <c r="F12" s="18" t="s">
        <v>24</v>
      </c>
      <c r="G12" s="18" t="s">
        <v>26</v>
      </c>
      <c r="H12" s="18" t="s">
        <v>36</v>
      </c>
      <c r="I12" s="18"/>
      <c r="J12" s="18"/>
      <c r="K12" s="18"/>
      <c r="L12" s="18" t="s">
        <v>37</v>
      </c>
      <c r="M12" s="20">
        <v>32158196630</v>
      </c>
      <c r="N12" s="19">
        <v>0</v>
      </c>
      <c r="O12" s="20">
        <v>32158196630</v>
      </c>
      <c r="P12" s="20">
        <v>622060341</v>
      </c>
      <c r="Q12" s="20">
        <v>2433312031</v>
      </c>
      <c r="R12" s="20">
        <v>2087433</v>
      </c>
      <c r="S12" s="20">
        <v>2431224598</v>
      </c>
      <c r="T12" s="20">
        <v>29726972032</v>
      </c>
    </row>
    <row r="13" spans="1:20" x14ac:dyDescent="0.25">
      <c r="A13" s="16" t="str">
        <f>CONCATENATE(B13&amp; "-",C13&amp; "-",D13&amp; "-",E13&amp; "-",F13&amp; "-",G13,H13,I13,J13,K13)</f>
        <v>3-1-01-1-02-3</v>
      </c>
      <c r="B13" s="18" t="s">
        <v>19</v>
      </c>
      <c r="C13" s="18" t="s">
        <v>21</v>
      </c>
      <c r="D13" s="18" t="s">
        <v>22</v>
      </c>
      <c r="E13" s="18" t="s">
        <v>21</v>
      </c>
      <c r="F13" s="18" t="s">
        <v>24</v>
      </c>
      <c r="G13" s="18" t="s">
        <v>19</v>
      </c>
      <c r="H13" s="18"/>
      <c r="I13" s="18"/>
      <c r="J13" s="18"/>
      <c r="K13" s="18"/>
      <c r="L13" s="18" t="s">
        <v>38</v>
      </c>
      <c r="M13" s="20">
        <v>12816000000</v>
      </c>
      <c r="N13" s="19">
        <v>0</v>
      </c>
      <c r="O13" s="20">
        <v>12816000000</v>
      </c>
      <c r="P13" s="19">
        <v>0</v>
      </c>
      <c r="Q13" s="20">
        <v>435860360</v>
      </c>
      <c r="R13" s="20">
        <v>2675440</v>
      </c>
      <c r="S13" s="20">
        <v>433184920</v>
      </c>
      <c r="T13" s="20">
        <v>12382815080</v>
      </c>
    </row>
    <row r="14" spans="1:20" x14ac:dyDescent="0.25">
      <c r="A14" s="16" t="str">
        <f t="shared" si="1"/>
        <v>3-1-01-1-02-3-01</v>
      </c>
      <c r="B14" s="18" t="s">
        <v>19</v>
      </c>
      <c r="C14" s="18" t="s">
        <v>21</v>
      </c>
      <c r="D14" s="18" t="s">
        <v>22</v>
      </c>
      <c r="E14" s="18" t="s">
        <v>21</v>
      </c>
      <c r="F14" s="18" t="s">
        <v>24</v>
      </c>
      <c r="G14" s="18" t="s">
        <v>19</v>
      </c>
      <c r="H14" s="18" t="s">
        <v>22</v>
      </c>
      <c r="I14" s="18"/>
      <c r="J14" s="18"/>
      <c r="K14" s="18"/>
      <c r="L14" s="18" t="s">
        <v>39</v>
      </c>
      <c r="M14" s="20">
        <v>12016000000</v>
      </c>
      <c r="N14" s="19">
        <v>0</v>
      </c>
      <c r="O14" s="20">
        <v>12016000000</v>
      </c>
      <c r="P14" s="19">
        <v>0</v>
      </c>
      <c r="Q14" s="20">
        <v>435860360</v>
      </c>
      <c r="R14" s="20">
        <v>2675440</v>
      </c>
      <c r="S14" s="20">
        <v>433184920</v>
      </c>
      <c r="T14" s="20">
        <v>11582815080</v>
      </c>
    </row>
    <row r="15" spans="1:20" x14ac:dyDescent="0.25">
      <c r="A15" s="16" t="str">
        <f>CONCATENATE(B15&amp; "-",C15&amp; "-",D15&amp; "-",E15&amp; "-",F15&amp; "-",G15&amp; "-",H15&amp; "-",I15,J15,K15)</f>
        <v>3-1-01-1-02-3-01-05</v>
      </c>
      <c r="B15" s="18" t="s">
        <v>19</v>
      </c>
      <c r="C15" s="18" t="s">
        <v>21</v>
      </c>
      <c r="D15" s="18" t="s">
        <v>22</v>
      </c>
      <c r="E15" s="18" t="s">
        <v>21</v>
      </c>
      <c r="F15" s="18" t="s">
        <v>24</v>
      </c>
      <c r="G15" s="18" t="s">
        <v>19</v>
      </c>
      <c r="H15" s="18" t="s">
        <v>22</v>
      </c>
      <c r="I15" s="18" t="s">
        <v>40</v>
      </c>
      <c r="J15" s="18"/>
      <c r="K15" s="18"/>
      <c r="L15" s="18" t="s">
        <v>41</v>
      </c>
      <c r="M15" s="19">
        <v>0</v>
      </c>
      <c r="N15" s="19">
        <v>0</v>
      </c>
      <c r="O15" s="19">
        <v>0</v>
      </c>
      <c r="P15" s="19">
        <v>0</v>
      </c>
      <c r="Q15" s="20">
        <v>435860360</v>
      </c>
      <c r="R15" s="20">
        <v>2675440</v>
      </c>
      <c r="S15" s="20">
        <v>433184920</v>
      </c>
      <c r="T15" s="20">
        <v>-433184920</v>
      </c>
    </row>
    <row r="16" spans="1:20" x14ac:dyDescent="0.25">
      <c r="A16" s="16" t="str">
        <f t="shared" si="1"/>
        <v>3-1-01-1-02-3-02</v>
      </c>
      <c r="B16" s="18" t="s">
        <v>19</v>
      </c>
      <c r="C16" s="18" t="s">
        <v>21</v>
      </c>
      <c r="D16" s="18" t="s">
        <v>22</v>
      </c>
      <c r="E16" s="18" t="s">
        <v>21</v>
      </c>
      <c r="F16" s="18" t="s">
        <v>24</v>
      </c>
      <c r="G16" s="18" t="s">
        <v>19</v>
      </c>
      <c r="H16" s="18" t="s">
        <v>24</v>
      </c>
      <c r="I16" s="18"/>
      <c r="J16" s="18"/>
      <c r="K16" s="18"/>
      <c r="L16" s="18" t="s">
        <v>42</v>
      </c>
      <c r="M16" s="20">
        <v>800000000</v>
      </c>
      <c r="N16" s="19">
        <v>0</v>
      </c>
      <c r="O16" s="20">
        <v>800000000</v>
      </c>
      <c r="P16" s="19">
        <v>0</v>
      </c>
      <c r="Q16" s="19">
        <v>0</v>
      </c>
      <c r="R16" s="19">
        <v>0</v>
      </c>
      <c r="S16" s="19">
        <v>0</v>
      </c>
      <c r="T16" s="20">
        <v>800000000</v>
      </c>
    </row>
    <row r="17" spans="1:20" x14ac:dyDescent="0.25">
      <c r="A17" s="16" t="str">
        <f t="shared" si="0"/>
        <v>3-1-01-1-02-5</v>
      </c>
      <c r="B17" s="18" t="s">
        <v>19</v>
      </c>
      <c r="C17" s="18" t="s">
        <v>21</v>
      </c>
      <c r="D17" s="18" t="s">
        <v>22</v>
      </c>
      <c r="E17" s="18" t="s">
        <v>21</v>
      </c>
      <c r="F17" s="18" t="s">
        <v>24</v>
      </c>
      <c r="G17" s="18" t="s">
        <v>43</v>
      </c>
      <c r="H17" s="18"/>
      <c r="I17" s="18"/>
      <c r="J17" s="18"/>
      <c r="K17" s="18"/>
      <c r="L17" s="18" t="s">
        <v>44</v>
      </c>
      <c r="M17" s="20">
        <v>2432000</v>
      </c>
      <c r="N17" s="19">
        <v>0</v>
      </c>
      <c r="O17" s="20">
        <v>2432000</v>
      </c>
      <c r="P17" s="20">
        <v>21850</v>
      </c>
      <c r="Q17" s="20">
        <v>21850</v>
      </c>
      <c r="R17" s="19">
        <v>0</v>
      </c>
      <c r="S17" s="20">
        <v>21850</v>
      </c>
      <c r="T17" s="20">
        <v>2410150</v>
      </c>
    </row>
    <row r="18" spans="1:20" ht="18" x14ac:dyDescent="0.25">
      <c r="A18" s="16" t="str">
        <f t="shared" si="1"/>
        <v>3-1-01-1-02-5-02</v>
      </c>
      <c r="B18" s="18" t="s">
        <v>19</v>
      </c>
      <c r="C18" s="18" t="s">
        <v>21</v>
      </c>
      <c r="D18" s="18" t="s">
        <v>22</v>
      </c>
      <c r="E18" s="18" t="s">
        <v>21</v>
      </c>
      <c r="F18" s="18" t="s">
        <v>24</v>
      </c>
      <c r="G18" s="18" t="s">
        <v>43</v>
      </c>
      <c r="H18" s="18" t="s">
        <v>24</v>
      </c>
      <c r="I18" s="18"/>
      <c r="J18" s="18"/>
      <c r="K18" s="18"/>
      <c r="L18" s="18" t="s">
        <v>45</v>
      </c>
      <c r="M18" s="20">
        <v>2432000</v>
      </c>
      <c r="N18" s="19">
        <v>0</v>
      </c>
      <c r="O18" s="20">
        <v>2432000</v>
      </c>
      <c r="P18" s="20">
        <v>21850</v>
      </c>
      <c r="Q18" s="20">
        <v>21850</v>
      </c>
      <c r="R18" s="19">
        <v>0</v>
      </c>
      <c r="S18" s="20">
        <v>21850</v>
      </c>
      <c r="T18" s="20">
        <v>2410150</v>
      </c>
    </row>
    <row r="19" spans="1:20" ht="18" x14ac:dyDescent="0.25">
      <c r="A19" s="16" t="str">
        <f>CONCATENATE(B19&amp; "-",C19&amp; "-",D19&amp; "-",E19&amp; "-",F19&amp; "-",G19&amp; "-",H19&amp; "-",I19,J19,K19)</f>
        <v>3-1-01-1-02-5-02-04</v>
      </c>
      <c r="B19" s="18" t="s">
        <v>19</v>
      </c>
      <c r="C19" s="18" t="s">
        <v>21</v>
      </c>
      <c r="D19" s="18" t="s">
        <v>22</v>
      </c>
      <c r="E19" s="18" t="s">
        <v>21</v>
      </c>
      <c r="F19" s="18" t="s">
        <v>24</v>
      </c>
      <c r="G19" s="18" t="s">
        <v>43</v>
      </c>
      <c r="H19" s="18" t="s">
        <v>24</v>
      </c>
      <c r="I19" s="18" t="s">
        <v>46</v>
      </c>
      <c r="J19" s="18"/>
      <c r="K19" s="18"/>
      <c r="L19" s="18" t="s">
        <v>47</v>
      </c>
      <c r="M19" s="19">
        <v>0</v>
      </c>
      <c r="N19" s="19">
        <v>0</v>
      </c>
      <c r="O19" s="19">
        <v>0</v>
      </c>
      <c r="P19" s="20">
        <v>8404</v>
      </c>
      <c r="Q19" s="20">
        <v>8404</v>
      </c>
      <c r="R19" s="19">
        <v>0</v>
      </c>
      <c r="S19" s="20">
        <v>8404</v>
      </c>
      <c r="T19" s="20">
        <v>-8404</v>
      </c>
    </row>
    <row r="20" spans="1:20" ht="18" x14ac:dyDescent="0.25">
      <c r="A20" s="16" t="str">
        <f>CONCATENATE(B20&amp; "-",C20&amp; "-",D20&amp; "-",E20&amp; "-",F20&amp; "-",G20&amp; "-",H20&amp; "-",I20&amp; "-",J20,K20)</f>
        <v>3-1-01-1-02-5-02-04-7</v>
      </c>
      <c r="B20" s="18" t="s">
        <v>19</v>
      </c>
      <c r="C20" s="18" t="s">
        <v>21</v>
      </c>
      <c r="D20" s="18" t="s">
        <v>22</v>
      </c>
      <c r="E20" s="18" t="s">
        <v>21</v>
      </c>
      <c r="F20" s="18" t="s">
        <v>24</v>
      </c>
      <c r="G20" s="18" t="s">
        <v>43</v>
      </c>
      <c r="H20" s="18" t="s">
        <v>24</v>
      </c>
      <c r="I20" s="18" t="s">
        <v>46</v>
      </c>
      <c r="J20" s="18" t="s">
        <v>48</v>
      </c>
      <c r="K20" s="18"/>
      <c r="L20" s="18" t="s">
        <v>49</v>
      </c>
      <c r="M20" s="19">
        <v>0</v>
      </c>
      <c r="N20" s="19">
        <v>0</v>
      </c>
      <c r="O20" s="19">
        <v>0</v>
      </c>
      <c r="P20" s="20">
        <v>8404</v>
      </c>
      <c r="Q20" s="20">
        <v>8404</v>
      </c>
      <c r="R20" s="19">
        <v>0</v>
      </c>
      <c r="S20" s="20">
        <v>8404</v>
      </c>
      <c r="T20" s="20">
        <v>-8404</v>
      </c>
    </row>
    <row r="21" spans="1:20" ht="18" x14ac:dyDescent="0.25">
      <c r="A21" s="16" t="str">
        <f>CONCATENATE(B21&amp; "-",C21&amp; "-",D21&amp; "-",E21&amp; "-",F21&amp; "-",G21&amp; "-",H21&amp; "-",I21&amp; "-",J21&amp; "-",K21)</f>
        <v>3-1-01-1-02-5-02-04-7-9</v>
      </c>
      <c r="B21" s="18" t="s">
        <v>19</v>
      </c>
      <c r="C21" s="18" t="s">
        <v>21</v>
      </c>
      <c r="D21" s="18" t="s">
        <v>22</v>
      </c>
      <c r="E21" s="18" t="s">
        <v>21</v>
      </c>
      <c r="F21" s="18" t="s">
        <v>24</v>
      </c>
      <c r="G21" s="18" t="s">
        <v>43</v>
      </c>
      <c r="H21" s="18" t="s">
        <v>24</v>
      </c>
      <c r="I21" s="18" t="s">
        <v>46</v>
      </c>
      <c r="J21" s="18" t="s">
        <v>48</v>
      </c>
      <c r="K21" s="18" t="s">
        <v>50</v>
      </c>
      <c r="L21" s="18" t="s">
        <v>51</v>
      </c>
      <c r="M21" s="19">
        <v>0</v>
      </c>
      <c r="N21" s="19">
        <v>0</v>
      </c>
      <c r="O21" s="19">
        <v>0</v>
      </c>
      <c r="P21" s="20">
        <v>8404</v>
      </c>
      <c r="Q21" s="20">
        <v>8404</v>
      </c>
      <c r="R21" s="19">
        <v>0</v>
      </c>
      <c r="S21" s="20">
        <v>8404</v>
      </c>
      <c r="T21" s="20">
        <v>-8404</v>
      </c>
    </row>
    <row r="22" spans="1:20" ht="18" x14ac:dyDescent="0.25">
      <c r="A22" s="16" t="str">
        <f>CONCATENATE(B22&amp; "-",C22&amp; "-",D22&amp; "-",E22&amp; "-",F22&amp; "-",G22&amp; "-",H22&amp; "-",I22,J22,K22)</f>
        <v>3-1-01-1-02-5-02-08</v>
      </c>
      <c r="B22" s="18" t="s">
        <v>19</v>
      </c>
      <c r="C22" s="18" t="s">
        <v>21</v>
      </c>
      <c r="D22" s="18" t="s">
        <v>22</v>
      </c>
      <c r="E22" s="18" t="s">
        <v>21</v>
      </c>
      <c r="F22" s="18" t="s">
        <v>24</v>
      </c>
      <c r="G22" s="18" t="s">
        <v>43</v>
      </c>
      <c r="H22" s="18" t="s">
        <v>24</v>
      </c>
      <c r="I22" s="18" t="s">
        <v>52</v>
      </c>
      <c r="J22" s="18"/>
      <c r="K22" s="18"/>
      <c r="L22" s="18" t="s">
        <v>53</v>
      </c>
      <c r="M22" s="19">
        <v>0</v>
      </c>
      <c r="N22" s="19">
        <v>0</v>
      </c>
      <c r="O22" s="19">
        <v>0</v>
      </c>
      <c r="P22" s="20">
        <v>13446</v>
      </c>
      <c r="Q22" s="20">
        <v>13446</v>
      </c>
      <c r="R22" s="19">
        <v>0</v>
      </c>
      <c r="S22" s="20">
        <v>13446</v>
      </c>
      <c r="T22" s="20">
        <v>-13446</v>
      </c>
    </row>
    <row r="23" spans="1:20" ht="36" x14ac:dyDescent="0.25">
      <c r="A23" s="16" t="str">
        <f>CONCATENATE(B23&amp; "-",C23&amp; "-",D23&amp; "-",E23&amp; "-",F23&amp; "-",G23&amp; "-",H23&amp; "-",I23&amp; "-",J23,K23)</f>
        <v>3-1-01-1-02-5-02-08-9</v>
      </c>
      <c r="B23" s="18" t="s">
        <v>19</v>
      </c>
      <c r="C23" s="18" t="s">
        <v>21</v>
      </c>
      <c r="D23" s="18" t="s">
        <v>22</v>
      </c>
      <c r="E23" s="18" t="s">
        <v>21</v>
      </c>
      <c r="F23" s="18" t="s">
        <v>24</v>
      </c>
      <c r="G23" s="18" t="s">
        <v>43</v>
      </c>
      <c r="H23" s="18" t="s">
        <v>24</v>
      </c>
      <c r="I23" s="18" t="s">
        <v>52</v>
      </c>
      <c r="J23" s="18" t="s">
        <v>50</v>
      </c>
      <c r="K23" s="18"/>
      <c r="L23" s="18" t="s">
        <v>54</v>
      </c>
      <c r="M23" s="19">
        <v>0</v>
      </c>
      <c r="N23" s="19">
        <v>0</v>
      </c>
      <c r="O23" s="19">
        <v>0</v>
      </c>
      <c r="P23" s="20">
        <v>13446</v>
      </c>
      <c r="Q23" s="20">
        <v>13446</v>
      </c>
      <c r="R23" s="19">
        <v>0</v>
      </c>
      <c r="S23" s="20">
        <v>13446</v>
      </c>
      <c r="T23" s="20">
        <v>-13446</v>
      </c>
    </row>
    <row r="24" spans="1:20" ht="18" x14ac:dyDescent="0.25">
      <c r="A24" s="16" t="str">
        <f>CONCATENATE(B24&amp; "-",C24&amp; "-",D24&amp; "-",E24&amp; "-",F24&amp; "-",G24&amp; "-",H24&amp; "-",I24&amp; "-",J24&amp; "-",K24)</f>
        <v>3-1-01-1-02-5-02-08-9-1</v>
      </c>
      <c r="B24" s="18" t="s">
        <v>19</v>
      </c>
      <c r="C24" s="18" t="s">
        <v>21</v>
      </c>
      <c r="D24" s="18" t="s">
        <v>22</v>
      </c>
      <c r="E24" s="18" t="s">
        <v>21</v>
      </c>
      <c r="F24" s="18" t="s">
        <v>24</v>
      </c>
      <c r="G24" s="18" t="s">
        <v>43</v>
      </c>
      <c r="H24" s="18" t="s">
        <v>24</v>
      </c>
      <c r="I24" s="18" t="s">
        <v>52</v>
      </c>
      <c r="J24" s="18" t="s">
        <v>50</v>
      </c>
      <c r="K24" s="18" t="s">
        <v>21</v>
      </c>
      <c r="L24" s="18" t="s">
        <v>55</v>
      </c>
      <c r="M24" s="19">
        <v>0</v>
      </c>
      <c r="N24" s="19">
        <v>0</v>
      </c>
      <c r="O24" s="19">
        <v>0</v>
      </c>
      <c r="P24" s="20">
        <v>13446</v>
      </c>
      <c r="Q24" s="20">
        <v>13446</v>
      </c>
      <c r="R24" s="19">
        <v>0</v>
      </c>
      <c r="S24" s="20">
        <v>13446</v>
      </c>
      <c r="T24" s="20">
        <v>-13446</v>
      </c>
    </row>
    <row r="25" spans="1:20" x14ac:dyDescent="0.25">
      <c r="A25" s="16" t="str">
        <f>CONCATENATE(B25&amp; "-",C25&amp; "-",D25&amp; "-",E25,F25,G25,H25,I25,J25,K25)</f>
        <v>3-1-01-2</v>
      </c>
      <c r="B25" s="18" t="s">
        <v>19</v>
      </c>
      <c r="C25" s="18" t="s">
        <v>21</v>
      </c>
      <c r="D25" s="18" t="s">
        <v>22</v>
      </c>
      <c r="E25" s="18" t="s">
        <v>26</v>
      </c>
      <c r="F25" s="18"/>
      <c r="G25" s="18"/>
      <c r="H25" s="18"/>
      <c r="I25" s="18"/>
      <c r="J25" s="18"/>
      <c r="K25" s="18"/>
      <c r="L25" s="18" t="s">
        <v>56</v>
      </c>
      <c r="M25" s="20">
        <v>89000000000</v>
      </c>
      <c r="N25" s="19">
        <v>0</v>
      </c>
      <c r="O25" s="20">
        <v>89000000000</v>
      </c>
      <c r="P25" s="20">
        <v>163347.65</v>
      </c>
      <c r="Q25" s="20">
        <v>164288.29</v>
      </c>
      <c r="R25" s="19">
        <v>0</v>
      </c>
      <c r="S25" s="20">
        <v>164288.29</v>
      </c>
      <c r="T25" s="20">
        <v>88999835711.710007</v>
      </c>
    </row>
    <row r="26" spans="1:20" x14ac:dyDescent="0.25">
      <c r="A26" s="16" t="str">
        <f>CONCATENATE(B26&amp; "-",C26&amp; "-",D26&amp; "-",E26&amp; "-",F26,G26,H26,I26,J26,K26)</f>
        <v>3-1-01-2-02</v>
      </c>
      <c r="B26" s="18" t="s">
        <v>19</v>
      </c>
      <c r="C26" s="18" t="s">
        <v>21</v>
      </c>
      <c r="D26" s="18" t="s">
        <v>22</v>
      </c>
      <c r="E26" s="18" t="s">
        <v>26</v>
      </c>
      <c r="F26" s="18" t="s">
        <v>24</v>
      </c>
      <c r="G26" s="18"/>
      <c r="H26" s="18"/>
      <c r="I26" s="18"/>
      <c r="J26" s="18"/>
      <c r="K26" s="18"/>
      <c r="L26" s="18" t="s">
        <v>57</v>
      </c>
      <c r="M26" s="20">
        <v>89000000000</v>
      </c>
      <c r="N26" s="19">
        <v>0</v>
      </c>
      <c r="O26" s="20">
        <v>89000000000</v>
      </c>
      <c r="P26" s="19">
        <v>0</v>
      </c>
      <c r="Q26" s="19">
        <v>0</v>
      </c>
      <c r="R26" s="19">
        <v>0</v>
      </c>
      <c r="S26" s="19">
        <v>0</v>
      </c>
      <c r="T26" s="20">
        <v>89000000000</v>
      </c>
    </row>
    <row r="27" spans="1:20" x14ac:dyDescent="0.25">
      <c r="A27" s="16" t="str">
        <f>CONCATENATE(B27&amp; "-",C27&amp; "-",D27&amp; "-",E27&amp; "-",F27,G27,H27,I27,J27,K27)</f>
        <v>3-1-01-2-05</v>
      </c>
      <c r="B27" s="18" t="s">
        <v>19</v>
      </c>
      <c r="C27" s="18" t="s">
        <v>21</v>
      </c>
      <c r="D27" s="18" t="s">
        <v>22</v>
      </c>
      <c r="E27" s="18" t="s">
        <v>26</v>
      </c>
      <c r="F27" s="18" t="s">
        <v>40</v>
      </c>
      <c r="G27" s="18"/>
      <c r="H27" s="18"/>
      <c r="I27" s="18"/>
      <c r="J27" s="18"/>
      <c r="K27" s="18"/>
      <c r="L27" s="18" t="s">
        <v>58</v>
      </c>
      <c r="M27" s="19">
        <v>0</v>
      </c>
      <c r="N27" s="19">
        <v>0</v>
      </c>
      <c r="O27" s="19">
        <v>0</v>
      </c>
      <c r="P27" s="19">
        <v>880.65</v>
      </c>
      <c r="Q27" s="20">
        <v>1821.29</v>
      </c>
      <c r="R27" s="19">
        <v>0</v>
      </c>
      <c r="S27" s="20">
        <v>1821.29</v>
      </c>
      <c r="T27" s="20">
        <v>-1821.29</v>
      </c>
    </row>
    <row r="28" spans="1:20" x14ac:dyDescent="0.25">
      <c r="A28" s="16" t="str">
        <f t="shared" si="0"/>
        <v>3-1-01-2-05-1</v>
      </c>
      <c r="B28" s="18" t="s">
        <v>19</v>
      </c>
      <c r="C28" s="18" t="s">
        <v>21</v>
      </c>
      <c r="D28" s="18" t="s">
        <v>22</v>
      </c>
      <c r="E28" s="18" t="s">
        <v>26</v>
      </c>
      <c r="F28" s="18" t="s">
        <v>40</v>
      </c>
      <c r="G28" s="18" t="s">
        <v>21</v>
      </c>
      <c r="H28" s="18"/>
      <c r="I28" s="18"/>
      <c r="J28" s="18"/>
      <c r="K28" s="18"/>
      <c r="L28" s="18" t="s">
        <v>59</v>
      </c>
      <c r="M28" s="19">
        <v>0</v>
      </c>
      <c r="N28" s="19">
        <v>0</v>
      </c>
      <c r="O28" s="19">
        <v>0</v>
      </c>
      <c r="P28" s="19">
        <v>880.65</v>
      </c>
      <c r="Q28" s="20">
        <v>1821.29</v>
      </c>
      <c r="R28" s="19">
        <v>0</v>
      </c>
      <c r="S28" s="20">
        <v>1821.29</v>
      </c>
      <c r="T28" s="20">
        <v>-1821.29</v>
      </c>
    </row>
    <row r="29" spans="1:20" x14ac:dyDescent="0.25">
      <c r="A29" s="16" t="str">
        <f t="shared" ref="A29" si="2">CONCATENATE(B29&amp; "-",C29&amp; "-",D29&amp; "-",E29&amp; "-",F29&amp; "-",G29&amp; "-",H29,I29,J29,K29)</f>
        <v>3-1-01-2-05-1-02</v>
      </c>
      <c r="B29" s="18" t="s">
        <v>19</v>
      </c>
      <c r="C29" s="18" t="s">
        <v>21</v>
      </c>
      <c r="D29" s="18" t="s">
        <v>22</v>
      </c>
      <c r="E29" s="18" t="s">
        <v>26</v>
      </c>
      <c r="F29" s="18" t="s">
        <v>40</v>
      </c>
      <c r="G29" s="18" t="s">
        <v>21</v>
      </c>
      <c r="H29" s="18" t="s">
        <v>24</v>
      </c>
      <c r="I29" s="18"/>
      <c r="J29" s="18"/>
      <c r="K29" s="18"/>
      <c r="L29" s="18" t="s">
        <v>60</v>
      </c>
      <c r="M29" s="19">
        <v>0</v>
      </c>
      <c r="N29" s="19">
        <v>0</v>
      </c>
      <c r="O29" s="19">
        <v>0</v>
      </c>
      <c r="P29" s="19">
        <v>880.65</v>
      </c>
      <c r="Q29" s="20">
        <v>1821.29</v>
      </c>
      <c r="R29" s="19">
        <v>0</v>
      </c>
      <c r="S29" s="20">
        <v>1821.29</v>
      </c>
      <c r="T29" s="20">
        <v>-1821.29</v>
      </c>
    </row>
    <row r="30" spans="1:20" ht="18" x14ac:dyDescent="0.25">
      <c r="A30" s="16" t="str">
        <f>CONCATENATE(B30&amp; "-",C30&amp; "-",D30&amp; "-",E30&amp; "-",F30&amp; "-",G30&amp; "-",H30&amp; "-",I30,J30,K30)</f>
        <v>3-1-01-2-05-1-02-01</v>
      </c>
      <c r="B30" s="18" t="s">
        <v>19</v>
      </c>
      <c r="C30" s="18" t="s">
        <v>21</v>
      </c>
      <c r="D30" s="18" t="s">
        <v>22</v>
      </c>
      <c r="E30" s="18" t="s">
        <v>26</v>
      </c>
      <c r="F30" s="18" t="s">
        <v>40</v>
      </c>
      <c r="G30" s="18" t="s">
        <v>21</v>
      </c>
      <c r="H30" s="18" t="s">
        <v>24</v>
      </c>
      <c r="I30" s="18" t="s">
        <v>22</v>
      </c>
      <c r="J30" s="18"/>
      <c r="K30" s="18"/>
      <c r="L30" s="18" t="s">
        <v>61</v>
      </c>
      <c r="M30" s="19">
        <v>0</v>
      </c>
      <c r="N30" s="19">
        <v>0</v>
      </c>
      <c r="O30" s="19">
        <v>0</v>
      </c>
      <c r="P30" s="19">
        <v>880.65</v>
      </c>
      <c r="Q30" s="20">
        <v>1821.29</v>
      </c>
      <c r="R30" s="19">
        <v>0</v>
      </c>
      <c r="S30" s="20">
        <v>1821.29</v>
      </c>
      <c r="T30" s="20">
        <v>-1821.29</v>
      </c>
    </row>
    <row r="31" spans="1:20" ht="18" x14ac:dyDescent="0.25">
      <c r="A31" s="16" t="str">
        <f>CONCATENATE(B31&amp; "-",C31&amp; "-",D31&amp; "-",E31&amp; "-",F31,G31,H31,I31,J31,K31)</f>
        <v>3-1-01-2-13</v>
      </c>
      <c r="B31" s="18" t="s">
        <v>19</v>
      </c>
      <c r="C31" s="18" t="s">
        <v>21</v>
      </c>
      <c r="D31" s="18" t="s">
        <v>22</v>
      </c>
      <c r="E31" s="18" t="s">
        <v>26</v>
      </c>
      <c r="F31" s="18" t="s">
        <v>62</v>
      </c>
      <c r="G31" s="18"/>
      <c r="H31" s="18"/>
      <c r="I31" s="18"/>
      <c r="J31" s="18"/>
      <c r="K31" s="18"/>
      <c r="L31" s="18" t="s">
        <v>63</v>
      </c>
      <c r="M31" s="19">
        <v>0</v>
      </c>
      <c r="N31" s="19">
        <v>0</v>
      </c>
      <c r="O31" s="19">
        <v>0</v>
      </c>
      <c r="P31" s="20">
        <v>162467</v>
      </c>
      <c r="Q31" s="20">
        <v>162467</v>
      </c>
      <c r="R31" s="19">
        <v>0</v>
      </c>
      <c r="S31" s="20">
        <v>162467</v>
      </c>
      <c r="T31" s="20">
        <v>-162467</v>
      </c>
    </row>
    <row r="32" spans="1:20" x14ac:dyDescent="0.25">
      <c r="A32" s="16" t="str">
        <f>CONCATENATE(B32&amp; "-",C32&amp; "-",D32&amp; "-",E32&amp; "-",F32&amp; "-",G32,H32,I32,J32,K32)</f>
        <v>3-1-01-2-13-1</v>
      </c>
      <c r="B32" s="18" t="s">
        <v>19</v>
      </c>
      <c r="C32" s="18" t="s">
        <v>21</v>
      </c>
      <c r="D32" s="18" t="s">
        <v>22</v>
      </c>
      <c r="E32" s="18" t="s">
        <v>26</v>
      </c>
      <c r="F32" s="18" t="s">
        <v>62</v>
      </c>
      <c r="G32" s="18" t="s">
        <v>21</v>
      </c>
      <c r="H32" s="18"/>
      <c r="I32" s="18"/>
      <c r="J32" s="18"/>
      <c r="K32" s="18"/>
      <c r="L32" s="18" t="s">
        <v>64</v>
      </c>
      <c r="M32" s="19">
        <v>0</v>
      </c>
      <c r="N32" s="19">
        <v>0</v>
      </c>
      <c r="O32" s="19">
        <v>0</v>
      </c>
      <c r="P32" s="19">
        <v>0</v>
      </c>
      <c r="Q32" s="19">
        <v>0</v>
      </c>
      <c r="R32" s="19">
        <v>0</v>
      </c>
      <c r="S32" s="19">
        <v>0</v>
      </c>
      <c r="T32" s="19">
        <v>0</v>
      </c>
    </row>
    <row r="33" spans="1:20" x14ac:dyDescent="0.25">
      <c r="A33" s="16" t="str">
        <f>CONCATENATE(B33&amp; "-",C33&amp; "-",D33&amp; "-",E33&amp; "-",F33&amp; "-",G33&amp; "-",H33,I33,J33,K33)</f>
        <v>3-1-01-2-13-1-03</v>
      </c>
      <c r="B33" s="18" t="s">
        <v>19</v>
      </c>
      <c r="C33" s="18" t="s">
        <v>21</v>
      </c>
      <c r="D33" s="18" t="s">
        <v>22</v>
      </c>
      <c r="E33" s="18" t="s">
        <v>26</v>
      </c>
      <c r="F33" s="18" t="s">
        <v>62</v>
      </c>
      <c r="G33" s="18" t="s">
        <v>21</v>
      </c>
      <c r="H33" s="18" t="s">
        <v>65</v>
      </c>
      <c r="I33" s="18"/>
      <c r="J33" s="18"/>
      <c r="K33" s="18"/>
      <c r="L33" s="18" t="s">
        <v>66</v>
      </c>
      <c r="M33" s="19">
        <v>0</v>
      </c>
      <c r="N33" s="19">
        <v>0</v>
      </c>
      <c r="O33" s="19">
        <v>0</v>
      </c>
      <c r="P33" s="19">
        <v>0</v>
      </c>
      <c r="Q33" s="19">
        <v>0</v>
      </c>
      <c r="R33" s="19">
        <v>0</v>
      </c>
      <c r="S33" s="19">
        <v>0</v>
      </c>
      <c r="T33" s="19">
        <v>0</v>
      </c>
    </row>
    <row r="34" spans="1:20" x14ac:dyDescent="0.25">
      <c r="A34" s="16" t="str">
        <f>CONCATENATE(B34&amp; "-",C34&amp; "-",D34&amp; "-",E34&amp; "-",F34&amp; "-",G34,H34,I34,J34,K34)</f>
        <v>3-1-01-2-13-2</v>
      </c>
      <c r="B34" s="18" t="s">
        <v>19</v>
      </c>
      <c r="C34" s="18" t="s">
        <v>21</v>
      </c>
      <c r="D34" s="18" t="s">
        <v>22</v>
      </c>
      <c r="E34" s="18" t="s">
        <v>26</v>
      </c>
      <c r="F34" s="18" t="s">
        <v>62</v>
      </c>
      <c r="G34" s="18" t="s">
        <v>26</v>
      </c>
      <c r="H34" s="18"/>
      <c r="I34" s="18"/>
      <c r="J34" s="18"/>
      <c r="K34" s="18"/>
      <c r="L34" s="18" t="s">
        <v>67</v>
      </c>
      <c r="M34" s="19">
        <v>0</v>
      </c>
      <c r="N34" s="19">
        <v>0</v>
      </c>
      <c r="O34" s="19">
        <v>0</v>
      </c>
      <c r="P34" s="20">
        <v>162467</v>
      </c>
      <c r="Q34" s="20">
        <v>162467</v>
      </c>
      <c r="R34" s="19">
        <v>0</v>
      </c>
      <c r="S34" s="20">
        <v>162467</v>
      </c>
      <c r="T34" s="20">
        <v>-162467</v>
      </c>
    </row>
    <row r="35" spans="1:20" x14ac:dyDescent="0.25">
      <c r="A35" s="16" t="str">
        <f>CONCATENATE(B35&amp; "-",C35&amp; "-",D35&amp; "-",E35&amp; "-",F35&amp; "-",G35&amp; "-",H35,I35,J35,K35)</f>
        <v>3-1-01-2-13-2-02</v>
      </c>
      <c r="B35" s="18" t="s">
        <v>19</v>
      </c>
      <c r="C35" s="18" t="s">
        <v>21</v>
      </c>
      <c r="D35" s="18" t="s">
        <v>22</v>
      </c>
      <c r="E35" s="18" t="s">
        <v>26</v>
      </c>
      <c r="F35" s="18" t="s">
        <v>62</v>
      </c>
      <c r="G35" s="18" t="s">
        <v>26</v>
      </c>
      <c r="H35" s="18" t="s">
        <v>24</v>
      </c>
      <c r="I35" s="18"/>
      <c r="J35" s="18"/>
      <c r="K35" s="18"/>
      <c r="L35" s="18" t="s">
        <v>68</v>
      </c>
      <c r="M35" s="19">
        <v>0</v>
      </c>
      <c r="N35" s="19">
        <v>0</v>
      </c>
      <c r="O35" s="19">
        <v>0</v>
      </c>
      <c r="P35" s="20">
        <v>162453</v>
      </c>
      <c r="Q35" s="20">
        <v>162453</v>
      </c>
      <c r="R35" s="19">
        <v>0</v>
      </c>
      <c r="S35" s="20">
        <v>162453</v>
      </c>
      <c r="T35" s="20">
        <v>-162453</v>
      </c>
    </row>
    <row r="36" spans="1:20" x14ac:dyDescent="0.25">
      <c r="A36" s="16" t="str">
        <f>CONCATENATE(B36&amp; "-",C36&amp; "-",D36&amp; "-",E36&amp; "-",F36&amp; "-",G36&amp; "-",H36,I36,J36,K36)</f>
        <v>3-1-01-2-13-2-03</v>
      </c>
      <c r="B36" s="18" t="s">
        <v>19</v>
      </c>
      <c r="C36" s="18" t="s">
        <v>21</v>
      </c>
      <c r="D36" s="18" t="s">
        <v>22</v>
      </c>
      <c r="E36" s="18" t="s">
        <v>26</v>
      </c>
      <c r="F36" s="18" t="s">
        <v>62</v>
      </c>
      <c r="G36" s="18" t="s">
        <v>26</v>
      </c>
      <c r="H36" s="18" t="s">
        <v>65</v>
      </c>
      <c r="I36" s="18"/>
      <c r="J36" s="18"/>
      <c r="K36" s="18"/>
      <c r="L36" s="18" t="s">
        <v>69</v>
      </c>
      <c r="M36" s="19">
        <v>0</v>
      </c>
      <c r="N36" s="19">
        <v>0</v>
      </c>
      <c r="O36" s="19">
        <v>0</v>
      </c>
      <c r="P36" s="19">
        <v>14</v>
      </c>
      <c r="Q36" s="19">
        <v>14</v>
      </c>
      <c r="R36" s="19">
        <v>0</v>
      </c>
      <c r="S36" s="19">
        <v>14</v>
      </c>
      <c r="T36" s="19">
        <v>-14</v>
      </c>
    </row>
    <row r="37" spans="1:20" x14ac:dyDescent="0.25">
      <c r="A37" s="12"/>
    </row>
    <row r="38" spans="1:20" x14ac:dyDescent="0.25">
      <c r="A38" s="12"/>
    </row>
    <row r="39" spans="1:20" x14ac:dyDescent="0.25">
      <c r="A39" s="12"/>
    </row>
  </sheetData>
  <pageMargins left="0.7" right="0.7" top="0.75" bottom="0.75" header="0.3" footer="0.3"/>
  <pageSetup orientation="portrait" horizontalDpi="30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R26"/>
  <sheetViews>
    <sheetView showGridLines="0" topLeftCell="A4" workbookViewId="0">
      <selection activeCell="D17" sqref="D17"/>
    </sheetView>
  </sheetViews>
  <sheetFormatPr baseColWidth="10" defaultColWidth="11.42578125" defaultRowHeight="15" x14ac:dyDescent="0.25"/>
  <cols>
    <col min="1" max="1" width="22.42578125" style="5" customWidth="1"/>
    <col min="2" max="2" width="3.7109375" style="5" bestFit="1" customWidth="1"/>
    <col min="3" max="4" width="3" style="5" bestFit="1" customWidth="1"/>
    <col min="5" max="5" width="3.7109375" style="5" bestFit="1" customWidth="1"/>
    <col min="6" max="6" width="3.28515625" style="5" bestFit="1" customWidth="1"/>
    <col min="7" max="7" width="3.42578125" style="5" bestFit="1" customWidth="1"/>
    <col min="8" max="9" width="4.140625" style="5" bestFit="1" customWidth="1"/>
    <col min="10" max="10" width="30" style="5" customWidth="1"/>
    <col min="11" max="11" width="15" style="5" bestFit="1" customWidth="1"/>
    <col min="12" max="12" width="11.85546875" style="5" bestFit="1" customWidth="1"/>
    <col min="13" max="13" width="15" style="5" bestFit="1" customWidth="1"/>
    <col min="14" max="15" width="13" style="5" bestFit="1" customWidth="1"/>
    <col min="16" max="16" width="11.42578125" style="5" bestFit="1" customWidth="1"/>
    <col min="17" max="17" width="13.28515625" style="5" bestFit="1" customWidth="1"/>
    <col min="18" max="18" width="14.42578125" style="5" bestFit="1" customWidth="1"/>
    <col min="19" max="19" width="0" style="5" hidden="1" customWidth="1"/>
    <col min="20" max="20" width="0.42578125" style="5" customWidth="1"/>
    <col min="21" max="16384" width="11.42578125" style="5"/>
  </cols>
  <sheetData>
    <row r="1" spans="1:18" ht="15" customHeight="1" x14ac:dyDescent="0.25">
      <c r="B1" s="4"/>
      <c r="C1" s="4"/>
      <c r="D1" s="4"/>
      <c r="E1" s="4"/>
      <c r="F1" s="4"/>
      <c r="G1" s="4"/>
      <c r="H1" s="4"/>
      <c r="I1" s="4"/>
      <c r="J1" s="4"/>
      <c r="K1" s="4"/>
      <c r="L1" s="4"/>
      <c r="M1" s="4"/>
      <c r="N1" s="4"/>
    </row>
    <row r="2" spans="1:18" ht="14.1" customHeight="1" x14ac:dyDescent="0.25"/>
    <row r="4" spans="1:18" ht="172.5" customHeight="1" x14ac:dyDescent="0.25">
      <c r="B4" s="7" t="s">
        <v>0</v>
      </c>
      <c r="C4" s="7" t="s">
        <v>1</v>
      </c>
      <c r="D4" s="7" t="s">
        <v>2</v>
      </c>
      <c r="E4" s="7" t="s">
        <v>3</v>
      </c>
      <c r="F4" s="7" t="s">
        <v>4</v>
      </c>
      <c r="G4" s="7" t="s">
        <v>5</v>
      </c>
      <c r="H4" s="7" t="s">
        <v>6</v>
      </c>
      <c r="I4" s="7" t="s">
        <v>7</v>
      </c>
      <c r="J4" s="7" t="s">
        <v>10</v>
      </c>
      <c r="K4" s="7" t="s">
        <v>11</v>
      </c>
      <c r="L4" s="7" t="s">
        <v>12</v>
      </c>
      <c r="M4" s="7" t="s">
        <v>13</v>
      </c>
      <c r="N4" s="7" t="s">
        <v>14</v>
      </c>
      <c r="O4" s="7" t="s">
        <v>15</v>
      </c>
      <c r="P4" s="7" t="s">
        <v>16</v>
      </c>
      <c r="Q4" s="7" t="s">
        <v>17</v>
      </c>
      <c r="R4" s="7" t="s">
        <v>18</v>
      </c>
    </row>
    <row r="5" spans="1:18" s="10" customFormat="1" ht="18" customHeight="1" x14ac:dyDescent="0.25">
      <c r="A5" s="15">
        <v>3</v>
      </c>
      <c r="B5" s="8" t="s">
        <v>19</v>
      </c>
      <c r="C5" s="8"/>
      <c r="D5" s="8"/>
      <c r="E5" s="8"/>
      <c r="F5" s="8"/>
      <c r="G5" s="8"/>
      <c r="H5" s="8"/>
      <c r="I5" s="8"/>
      <c r="J5" s="8" t="s">
        <v>20</v>
      </c>
      <c r="K5" s="13">
        <v>230762784988</v>
      </c>
      <c r="L5" s="9">
        <v>0</v>
      </c>
      <c r="M5" s="13">
        <v>230762784988</v>
      </c>
      <c r="N5" s="13">
        <v>9568485611.6399994</v>
      </c>
      <c r="O5" s="13">
        <v>9568485611.6399994</v>
      </c>
      <c r="P5" s="13">
        <v>116522283</v>
      </c>
      <c r="Q5" s="13">
        <v>9451963328.6399994</v>
      </c>
      <c r="R5" s="13">
        <v>221310821659.35999</v>
      </c>
    </row>
    <row r="6" spans="1:18" ht="18" customHeight="1" x14ac:dyDescent="0.25">
      <c r="A6" s="12" t="s">
        <v>70</v>
      </c>
      <c r="B6" s="6" t="s">
        <v>19</v>
      </c>
      <c r="C6" s="6" t="s">
        <v>21</v>
      </c>
      <c r="D6" s="6"/>
      <c r="E6" s="6"/>
      <c r="F6" s="6"/>
      <c r="G6" s="6"/>
      <c r="H6" s="6"/>
      <c r="I6" s="6"/>
      <c r="J6" s="6" t="s">
        <v>20</v>
      </c>
      <c r="K6" s="14">
        <v>230762784988</v>
      </c>
      <c r="L6" s="11">
        <v>0</v>
      </c>
      <c r="M6" s="14">
        <v>230762784988</v>
      </c>
      <c r="N6" s="14">
        <v>9568485611.6399994</v>
      </c>
      <c r="O6" s="14">
        <v>9568485611.6399994</v>
      </c>
      <c r="P6" s="14">
        <v>116522283</v>
      </c>
      <c r="Q6" s="14">
        <v>9451963328.6399994</v>
      </c>
      <c r="R6" s="14">
        <v>221310821659.35999</v>
      </c>
    </row>
    <row r="7" spans="1:18" ht="18" customHeight="1" x14ac:dyDescent="0.25">
      <c r="A7" s="12" t="s">
        <v>71</v>
      </c>
      <c r="B7" s="6" t="s">
        <v>19</v>
      </c>
      <c r="C7" s="6" t="s">
        <v>21</v>
      </c>
      <c r="D7" s="6" t="s">
        <v>22</v>
      </c>
      <c r="E7" s="6"/>
      <c r="F7" s="6"/>
      <c r="G7" s="6"/>
      <c r="H7" s="6"/>
      <c r="I7" s="6"/>
      <c r="J7" s="6" t="s">
        <v>20</v>
      </c>
      <c r="K7" s="14">
        <v>230762784988</v>
      </c>
      <c r="L7" s="11">
        <v>0</v>
      </c>
      <c r="M7" s="14">
        <v>230762784988</v>
      </c>
      <c r="N7" s="14">
        <v>9568485611.6399994</v>
      </c>
      <c r="O7" s="14">
        <v>9568485611.6399994</v>
      </c>
      <c r="P7" s="14">
        <v>116522283</v>
      </c>
      <c r="Q7" s="14">
        <v>9451963328.6399994</v>
      </c>
      <c r="R7" s="14">
        <v>221310821659.35999</v>
      </c>
    </row>
    <row r="8" spans="1:18" ht="18" customHeight="1" x14ac:dyDescent="0.25">
      <c r="A8" s="12" t="s">
        <v>72</v>
      </c>
      <c r="B8" s="6" t="s">
        <v>19</v>
      </c>
      <c r="C8" s="6" t="s">
        <v>21</v>
      </c>
      <c r="D8" s="6" t="s">
        <v>22</v>
      </c>
      <c r="E8" s="6" t="s">
        <v>21</v>
      </c>
      <c r="F8" s="6"/>
      <c r="G8" s="6"/>
      <c r="H8" s="6"/>
      <c r="I8" s="6"/>
      <c r="J8" s="6" t="s">
        <v>23</v>
      </c>
      <c r="K8" s="14">
        <v>141762784988</v>
      </c>
      <c r="L8" s="11">
        <v>0</v>
      </c>
      <c r="M8" s="14">
        <v>141762784988</v>
      </c>
      <c r="N8" s="14">
        <v>9568484671</v>
      </c>
      <c r="O8" s="14">
        <v>9568484671</v>
      </c>
      <c r="P8" s="14">
        <v>116522283</v>
      </c>
      <c r="Q8" s="14">
        <v>9451962388</v>
      </c>
      <c r="R8" s="14">
        <v>132310822600</v>
      </c>
    </row>
    <row r="9" spans="1:18" s="10" customFormat="1" ht="18" customHeight="1" x14ac:dyDescent="0.25">
      <c r="A9" s="12" t="s">
        <v>73</v>
      </c>
      <c r="B9" s="8" t="s">
        <v>19</v>
      </c>
      <c r="C9" s="8" t="s">
        <v>21</v>
      </c>
      <c r="D9" s="8" t="s">
        <v>22</v>
      </c>
      <c r="E9" s="8" t="s">
        <v>21</v>
      </c>
      <c r="F9" s="8" t="s">
        <v>24</v>
      </c>
      <c r="G9" s="8"/>
      <c r="H9" s="8"/>
      <c r="I9" s="8"/>
      <c r="J9" s="8" t="s">
        <v>25</v>
      </c>
      <c r="K9" s="13">
        <v>141762784988</v>
      </c>
      <c r="L9" s="9">
        <v>0</v>
      </c>
      <c r="M9" s="13">
        <v>141762784988</v>
      </c>
      <c r="N9" s="13">
        <v>9568484671</v>
      </c>
      <c r="O9" s="13">
        <v>9568484671</v>
      </c>
      <c r="P9" s="13">
        <v>116522283</v>
      </c>
      <c r="Q9" s="13">
        <v>9451962388</v>
      </c>
      <c r="R9" s="13">
        <v>132310822600</v>
      </c>
    </row>
    <row r="10" spans="1:18" s="10" customFormat="1" ht="17.25" customHeight="1" x14ac:dyDescent="0.25">
      <c r="A10" s="12" t="s">
        <v>74</v>
      </c>
      <c r="B10" s="8" t="s">
        <v>19</v>
      </c>
      <c r="C10" s="8" t="s">
        <v>21</v>
      </c>
      <c r="D10" s="8" t="s">
        <v>22</v>
      </c>
      <c r="E10" s="8" t="s">
        <v>21</v>
      </c>
      <c r="F10" s="8" t="s">
        <v>24</v>
      </c>
      <c r="G10" s="8" t="s">
        <v>26</v>
      </c>
      <c r="H10" s="8"/>
      <c r="I10" s="8"/>
      <c r="J10" s="8" t="s">
        <v>27</v>
      </c>
      <c r="K10" s="13">
        <v>128944352988</v>
      </c>
      <c r="L10" s="9">
        <v>0</v>
      </c>
      <c r="M10" s="13">
        <v>128944352988</v>
      </c>
      <c r="N10" s="13">
        <v>9132624311</v>
      </c>
      <c r="O10" s="13">
        <v>9132624311</v>
      </c>
      <c r="P10" s="13">
        <v>116522283</v>
      </c>
      <c r="Q10" s="13">
        <v>9016102028</v>
      </c>
      <c r="R10" s="13">
        <v>119928250960</v>
      </c>
    </row>
    <row r="11" spans="1:18" ht="18" customHeight="1" x14ac:dyDescent="0.25">
      <c r="A11" s="12" t="s">
        <v>75</v>
      </c>
      <c r="B11" s="6" t="s">
        <v>19</v>
      </c>
      <c r="C11" s="6" t="s">
        <v>21</v>
      </c>
      <c r="D11" s="6" t="s">
        <v>22</v>
      </c>
      <c r="E11" s="6" t="s">
        <v>21</v>
      </c>
      <c r="F11" s="6" t="s">
        <v>24</v>
      </c>
      <c r="G11" s="6" t="s">
        <v>26</v>
      </c>
      <c r="H11" s="6" t="s">
        <v>30</v>
      </c>
      <c r="I11" s="6"/>
      <c r="J11" s="6" t="s">
        <v>31</v>
      </c>
      <c r="K11" s="14">
        <v>68993099087</v>
      </c>
      <c r="L11" s="11">
        <v>0</v>
      </c>
      <c r="M11" s="14">
        <v>68993099087</v>
      </c>
      <c r="N11" s="14">
        <v>6041007028</v>
      </c>
      <c r="O11" s="14">
        <v>6041007028</v>
      </c>
      <c r="P11" s="14">
        <v>101260389</v>
      </c>
      <c r="Q11" s="14">
        <v>5939746639</v>
      </c>
      <c r="R11" s="14">
        <v>63053352448</v>
      </c>
    </row>
    <row r="12" spans="1:18" ht="18" customHeight="1" x14ac:dyDescent="0.25">
      <c r="A12" s="12" t="s">
        <v>76</v>
      </c>
      <c r="B12" s="6" t="s">
        <v>19</v>
      </c>
      <c r="C12" s="6" t="s">
        <v>21</v>
      </c>
      <c r="D12" s="6" t="s">
        <v>22</v>
      </c>
      <c r="E12" s="6" t="s">
        <v>21</v>
      </c>
      <c r="F12" s="6" t="s">
        <v>24</v>
      </c>
      <c r="G12" s="6" t="s">
        <v>26</v>
      </c>
      <c r="H12" s="6" t="s">
        <v>32</v>
      </c>
      <c r="I12" s="6"/>
      <c r="J12" s="6" t="s">
        <v>33</v>
      </c>
      <c r="K12" s="14">
        <v>18132104032</v>
      </c>
      <c r="L12" s="11">
        <v>0</v>
      </c>
      <c r="M12" s="14">
        <v>18132104032</v>
      </c>
      <c r="N12" s="14">
        <v>676884957</v>
      </c>
      <c r="O12" s="14">
        <v>676884957</v>
      </c>
      <c r="P12" s="14">
        <v>10580143</v>
      </c>
      <c r="Q12" s="14">
        <v>666304814</v>
      </c>
      <c r="R12" s="14">
        <v>17465799218</v>
      </c>
    </row>
    <row r="13" spans="1:18" ht="18" customHeight="1" x14ac:dyDescent="0.25">
      <c r="A13" s="12" t="s">
        <v>77</v>
      </c>
      <c r="B13" s="6" t="s">
        <v>19</v>
      </c>
      <c r="C13" s="6" t="s">
        <v>21</v>
      </c>
      <c r="D13" s="6" t="s">
        <v>22</v>
      </c>
      <c r="E13" s="6" t="s">
        <v>21</v>
      </c>
      <c r="F13" s="6" t="s">
        <v>24</v>
      </c>
      <c r="G13" s="6" t="s">
        <v>26</v>
      </c>
      <c r="H13" s="6" t="s">
        <v>34</v>
      </c>
      <c r="I13" s="6"/>
      <c r="J13" s="6" t="s">
        <v>35</v>
      </c>
      <c r="K13" s="14">
        <v>9660953239</v>
      </c>
      <c r="L13" s="11">
        <v>0</v>
      </c>
      <c r="M13" s="14">
        <v>9660953239</v>
      </c>
      <c r="N13" s="14">
        <v>603480636</v>
      </c>
      <c r="O13" s="14">
        <v>603480636</v>
      </c>
      <c r="P13" s="14">
        <v>2594318</v>
      </c>
      <c r="Q13" s="14">
        <v>600886318</v>
      </c>
      <c r="R13" s="14">
        <v>9060066921</v>
      </c>
    </row>
    <row r="14" spans="1:18" ht="18" customHeight="1" x14ac:dyDescent="0.25">
      <c r="A14" s="12" t="s">
        <v>78</v>
      </c>
      <c r="B14" s="6" t="s">
        <v>19</v>
      </c>
      <c r="C14" s="6" t="s">
        <v>21</v>
      </c>
      <c r="D14" s="6" t="s">
        <v>22</v>
      </c>
      <c r="E14" s="6" t="s">
        <v>21</v>
      </c>
      <c r="F14" s="6" t="s">
        <v>24</v>
      </c>
      <c r="G14" s="6" t="s">
        <v>26</v>
      </c>
      <c r="H14" s="6" t="s">
        <v>36</v>
      </c>
      <c r="I14" s="6"/>
      <c r="J14" s="6" t="s">
        <v>37</v>
      </c>
      <c r="K14" s="14">
        <v>32158196630</v>
      </c>
      <c r="L14" s="11">
        <v>0</v>
      </c>
      <c r="M14" s="14">
        <v>32158196630</v>
      </c>
      <c r="N14" s="14">
        <v>1811251690</v>
      </c>
      <c r="O14" s="14">
        <v>1811251690</v>
      </c>
      <c r="P14" s="14">
        <v>2087433</v>
      </c>
      <c r="Q14" s="14">
        <v>1809164257</v>
      </c>
      <c r="R14" s="14">
        <v>30349032373</v>
      </c>
    </row>
    <row r="15" spans="1:18" ht="18" customHeight="1" x14ac:dyDescent="0.25">
      <c r="A15" s="12" t="s">
        <v>79</v>
      </c>
      <c r="B15" s="6" t="s">
        <v>19</v>
      </c>
      <c r="C15" s="6" t="s">
        <v>21</v>
      </c>
      <c r="D15" s="6" t="s">
        <v>22</v>
      </c>
      <c r="E15" s="6" t="s">
        <v>21</v>
      </c>
      <c r="F15" s="6" t="s">
        <v>24</v>
      </c>
      <c r="G15" s="6" t="s">
        <v>19</v>
      </c>
      <c r="H15" s="6"/>
      <c r="I15" s="6"/>
      <c r="J15" s="6" t="s">
        <v>38</v>
      </c>
      <c r="K15" s="14">
        <v>12816000000</v>
      </c>
      <c r="L15" s="11">
        <v>0</v>
      </c>
      <c r="M15" s="14">
        <v>12816000000</v>
      </c>
      <c r="N15" s="14">
        <v>435860360</v>
      </c>
      <c r="O15" s="14">
        <v>435860360</v>
      </c>
      <c r="P15" s="11">
        <v>0</v>
      </c>
      <c r="Q15" s="14">
        <v>435860360</v>
      </c>
      <c r="R15" s="14">
        <v>12380139640</v>
      </c>
    </row>
    <row r="16" spans="1:18" ht="18" customHeight="1" x14ac:dyDescent="0.25">
      <c r="A16" s="12" t="s">
        <v>80</v>
      </c>
      <c r="B16" s="6" t="s">
        <v>19</v>
      </c>
      <c r="C16" s="6" t="s">
        <v>21</v>
      </c>
      <c r="D16" s="6" t="s">
        <v>22</v>
      </c>
      <c r="E16" s="6" t="s">
        <v>21</v>
      </c>
      <c r="F16" s="6" t="s">
        <v>24</v>
      </c>
      <c r="G16" s="6" t="s">
        <v>19</v>
      </c>
      <c r="H16" s="6" t="s">
        <v>22</v>
      </c>
      <c r="I16" s="6"/>
      <c r="J16" s="6" t="s">
        <v>39</v>
      </c>
      <c r="K16" s="14">
        <v>12016000000</v>
      </c>
      <c r="L16" s="11">
        <v>0</v>
      </c>
      <c r="M16" s="14">
        <v>12016000000</v>
      </c>
      <c r="N16" s="14">
        <v>435860360</v>
      </c>
      <c r="O16" s="14">
        <v>435860360</v>
      </c>
      <c r="P16" s="11">
        <v>0</v>
      </c>
      <c r="Q16" s="14">
        <v>435860360</v>
      </c>
      <c r="R16" s="14">
        <v>11580139640</v>
      </c>
    </row>
    <row r="17" spans="1:18" ht="18" customHeight="1" x14ac:dyDescent="0.25">
      <c r="A17" s="12" t="s">
        <v>81</v>
      </c>
      <c r="B17" s="6" t="s">
        <v>19</v>
      </c>
      <c r="C17" s="6" t="s">
        <v>21</v>
      </c>
      <c r="D17" s="6" t="s">
        <v>22</v>
      </c>
      <c r="E17" s="6" t="s">
        <v>21</v>
      </c>
      <c r="F17" s="6" t="s">
        <v>24</v>
      </c>
      <c r="G17" s="6" t="s">
        <v>19</v>
      </c>
      <c r="H17" s="6" t="s">
        <v>22</v>
      </c>
      <c r="I17" s="6" t="s">
        <v>40</v>
      </c>
      <c r="J17" s="6" t="s">
        <v>41</v>
      </c>
      <c r="K17" s="11">
        <v>0</v>
      </c>
      <c r="L17" s="11">
        <v>0</v>
      </c>
      <c r="M17" s="11">
        <v>0</v>
      </c>
      <c r="N17" s="14">
        <v>435860360</v>
      </c>
      <c r="O17" s="14">
        <v>435860360</v>
      </c>
      <c r="P17" s="11">
        <v>0</v>
      </c>
      <c r="Q17" s="14">
        <v>435860360</v>
      </c>
      <c r="R17" s="14">
        <v>-435860360</v>
      </c>
    </row>
    <row r="18" spans="1:18" x14ac:dyDescent="0.25">
      <c r="A18" s="12" t="s">
        <v>82</v>
      </c>
      <c r="B18" s="6" t="s">
        <v>19</v>
      </c>
      <c r="C18" s="6" t="s">
        <v>21</v>
      </c>
      <c r="D18" s="6" t="s">
        <v>22</v>
      </c>
      <c r="E18" s="6" t="s">
        <v>21</v>
      </c>
      <c r="F18" s="6" t="s">
        <v>24</v>
      </c>
      <c r="G18" s="6" t="s">
        <v>19</v>
      </c>
      <c r="H18" s="6" t="s">
        <v>24</v>
      </c>
      <c r="I18" s="6"/>
      <c r="J18" s="6" t="s">
        <v>42</v>
      </c>
      <c r="K18" s="14">
        <v>800000000</v>
      </c>
      <c r="L18" s="11">
        <v>0</v>
      </c>
      <c r="M18" s="14">
        <v>800000000</v>
      </c>
      <c r="N18" s="11">
        <v>0</v>
      </c>
      <c r="O18" s="11">
        <v>0</v>
      </c>
      <c r="P18" s="11">
        <v>0</v>
      </c>
      <c r="Q18" s="11">
        <v>0</v>
      </c>
      <c r="R18" s="14">
        <v>800000000</v>
      </c>
    </row>
    <row r="19" spans="1:18" ht="15" customHeight="1" x14ac:dyDescent="0.25">
      <c r="A19" s="12" t="s">
        <v>83</v>
      </c>
      <c r="B19" s="6" t="s">
        <v>19</v>
      </c>
      <c r="C19" s="6" t="s">
        <v>21</v>
      </c>
      <c r="D19" s="6" t="s">
        <v>22</v>
      </c>
      <c r="E19" s="6" t="s">
        <v>21</v>
      </c>
      <c r="F19" s="6" t="s">
        <v>24</v>
      </c>
      <c r="G19" s="6" t="s">
        <v>43</v>
      </c>
      <c r="H19" s="6"/>
      <c r="I19" s="6"/>
      <c r="J19" s="6" t="s">
        <v>44</v>
      </c>
      <c r="K19" s="14">
        <v>2432000</v>
      </c>
      <c r="L19" s="11">
        <v>0</v>
      </c>
      <c r="M19" s="14">
        <v>2432000</v>
      </c>
      <c r="N19" s="11">
        <v>0</v>
      </c>
      <c r="O19" s="11">
        <v>0</v>
      </c>
      <c r="P19" s="11">
        <v>0</v>
      </c>
      <c r="Q19" s="11">
        <v>0</v>
      </c>
      <c r="R19" s="14">
        <v>2432000</v>
      </c>
    </row>
    <row r="20" spans="1:18" ht="22.5" customHeight="1" x14ac:dyDescent="0.25">
      <c r="A20" s="12" t="s">
        <v>84</v>
      </c>
      <c r="B20" s="6" t="s">
        <v>19</v>
      </c>
      <c r="C20" s="6" t="s">
        <v>21</v>
      </c>
      <c r="D20" s="6" t="s">
        <v>22</v>
      </c>
      <c r="E20" s="6" t="s">
        <v>21</v>
      </c>
      <c r="F20" s="6" t="s">
        <v>24</v>
      </c>
      <c r="G20" s="6" t="s">
        <v>43</v>
      </c>
      <c r="H20" s="6" t="s">
        <v>24</v>
      </c>
      <c r="I20" s="6"/>
      <c r="J20" s="6" t="s">
        <v>45</v>
      </c>
      <c r="K20" s="14">
        <v>2432000</v>
      </c>
      <c r="L20" s="11">
        <v>0</v>
      </c>
      <c r="M20" s="14">
        <v>2432000</v>
      </c>
      <c r="N20" s="11">
        <v>0</v>
      </c>
      <c r="O20" s="11">
        <v>0</v>
      </c>
      <c r="P20" s="11">
        <v>0</v>
      </c>
      <c r="Q20" s="11">
        <v>0</v>
      </c>
      <c r="R20" s="14">
        <v>2432000</v>
      </c>
    </row>
    <row r="21" spans="1:18" ht="18" customHeight="1" x14ac:dyDescent="0.25">
      <c r="A21" s="12" t="s">
        <v>85</v>
      </c>
      <c r="B21" s="6" t="s">
        <v>19</v>
      </c>
      <c r="C21" s="6" t="s">
        <v>21</v>
      </c>
      <c r="D21" s="6" t="s">
        <v>22</v>
      </c>
      <c r="E21" s="6" t="s">
        <v>26</v>
      </c>
      <c r="F21" s="6"/>
      <c r="G21" s="6"/>
      <c r="H21" s="6"/>
      <c r="I21" s="6"/>
      <c r="J21" s="6" t="s">
        <v>56</v>
      </c>
      <c r="K21" s="14">
        <v>89000000000</v>
      </c>
      <c r="L21" s="11">
        <v>0</v>
      </c>
      <c r="M21" s="14">
        <v>89000000000</v>
      </c>
      <c r="N21" s="11">
        <v>940.64</v>
      </c>
      <c r="O21" s="11">
        <v>940.64</v>
      </c>
      <c r="P21" s="11">
        <v>0</v>
      </c>
      <c r="Q21" s="11">
        <v>940.64</v>
      </c>
      <c r="R21" s="14">
        <v>88999999059.360001</v>
      </c>
    </row>
    <row r="22" spans="1:18" ht="15" customHeight="1" x14ac:dyDescent="0.25">
      <c r="A22" s="12" t="s">
        <v>86</v>
      </c>
      <c r="B22" s="6" t="s">
        <v>19</v>
      </c>
      <c r="C22" s="6" t="s">
        <v>21</v>
      </c>
      <c r="D22" s="6" t="s">
        <v>22</v>
      </c>
      <c r="E22" s="6" t="s">
        <v>26</v>
      </c>
      <c r="F22" s="6" t="s">
        <v>24</v>
      </c>
      <c r="G22" s="6"/>
      <c r="H22" s="6"/>
      <c r="I22" s="6"/>
      <c r="J22" s="6" t="s">
        <v>57</v>
      </c>
      <c r="K22" s="14">
        <v>89000000000</v>
      </c>
      <c r="L22" s="11">
        <v>0</v>
      </c>
      <c r="M22" s="14">
        <v>89000000000</v>
      </c>
      <c r="N22" s="11">
        <v>0</v>
      </c>
      <c r="O22" s="11">
        <v>0</v>
      </c>
      <c r="P22" s="11">
        <v>0</v>
      </c>
      <c r="Q22" s="11">
        <v>0</v>
      </c>
      <c r="R22" s="14">
        <v>89000000000</v>
      </c>
    </row>
    <row r="23" spans="1:18" ht="15" customHeight="1" x14ac:dyDescent="0.25">
      <c r="A23" s="12" t="s">
        <v>87</v>
      </c>
      <c r="B23" s="6" t="s">
        <v>19</v>
      </c>
      <c r="C23" s="6" t="s">
        <v>21</v>
      </c>
      <c r="D23" s="6" t="s">
        <v>22</v>
      </c>
      <c r="E23" s="6" t="s">
        <v>26</v>
      </c>
      <c r="F23" s="6" t="s">
        <v>40</v>
      </c>
      <c r="G23" s="6"/>
      <c r="H23" s="6"/>
      <c r="I23" s="6"/>
      <c r="J23" s="6" t="s">
        <v>58</v>
      </c>
      <c r="K23" s="14">
        <v>0</v>
      </c>
      <c r="L23" s="11">
        <v>0</v>
      </c>
      <c r="M23" s="11">
        <v>0</v>
      </c>
      <c r="N23" s="11">
        <v>940.64</v>
      </c>
      <c r="O23" s="11">
        <v>940.64</v>
      </c>
      <c r="P23" s="11">
        <v>0</v>
      </c>
      <c r="Q23" s="11">
        <v>940.64</v>
      </c>
      <c r="R23" s="11">
        <v>-940.64</v>
      </c>
    </row>
    <row r="24" spans="1:18" ht="15" customHeight="1" x14ac:dyDescent="0.25">
      <c r="A24" s="12" t="s">
        <v>88</v>
      </c>
      <c r="B24" s="6" t="s">
        <v>19</v>
      </c>
      <c r="C24" s="6" t="s">
        <v>21</v>
      </c>
      <c r="D24" s="6" t="s">
        <v>22</v>
      </c>
      <c r="E24" s="6" t="s">
        <v>26</v>
      </c>
      <c r="F24" s="6" t="s">
        <v>40</v>
      </c>
      <c r="G24" s="6" t="s">
        <v>21</v>
      </c>
      <c r="H24" s="6"/>
      <c r="I24" s="6"/>
      <c r="J24" s="6" t="s">
        <v>59</v>
      </c>
      <c r="K24" s="14">
        <v>0</v>
      </c>
      <c r="L24" s="11">
        <v>0</v>
      </c>
      <c r="M24" s="11">
        <v>0</v>
      </c>
      <c r="N24" s="11">
        <v>940.64</v>
      </c>
      <c r="O24" s="11">
        <v>940.64</v>
      </c>
      <c r="P24" s="11">
        <v>0</v>
      </c>
      <c r="Q24" s="11">
        <v>940.64</v>
      </c>
      <c r="R24" s="11">
        <v>-940.64</v>
      </c>
    </row>
    <row r="25" spans="1:18" ht="15" customHeight="1" x14ac:dyDescent="0.25">
      <c r="A25" s="12" t="s">
        <v>89</v>
      </c>
      <c r="B25" s="6" t="s">
        <v>19</v>
      </c>
      <c r="C25" s="6" t="s">
        <v>21</v>
      </c>
      <c r="D25" s="6" t="s">
        <v>22</v>
      </c>
      <c r="E25" s="6" t="s">
        <v>26</v>
      </c>
      <c r="F25" s="6" t="s">
        <v>40</v>
      </c>
      <c r="G25" s="6" t="s">
        <v>21</v>
      </c>
      <c r="H25" s="6" t="s">
        <v>24</v>
      </c>
      <c r="I25" s="6"/>
      <c r="J25" s="6" t="s">
        <v>60</v>
      </c>
      <c r="K25" s="14">
        <v>0</v>
      </c>
      <c r="L25" s="11">
        <v>0</v>
      </c>
      <c r="M25" s="11">
        <v>0</v>
      </c>
      <c r="N25" s="11">
        <v>940.64</v>
      </c>
      <c r="O25" s="11">
        <v>940.64</v>
      </c>
      <c r="P25" s="11">
        <v>0</v>
      </c>
      <c r="Q25" s="11">
        <v>940.64</v>
      </c>
      <c r="R25" s="11">
        <v>-940.64</v>
      </c>
    </row>
    <row r="26" spans="1:18" ht="15" customHeight="1" x14ac:dyDescent="0.25">
      <c r="A26" s="12" t="s">
        <v>90</v>
      </c>
      <c r="B26" s="6" t="s">
        <v>19</v>
      </c>
      <c r="C26" s="6" t="s">
        <v>21</v>
      </c>
      <c r="D26" s="6" t="s">
        <v>22</v>
      </c>
      <c r="E26" s="6" t="s">
        <v>26</v>
      </c>
      <c r="F26" s="6" t="s">
        <v>40</v>
      </c>
      <c r="G26" s="6" t="s">
        <v>21</v>
      </c>
      <c r="H26" s="6" t="s">
        <v>24</v>
      </c>
      <c r="I26" s="6" t="s">
        <v>22</v>
      </c>
      <c r="J26" s="6" t="s">
        <v>61</v>
      </c>
      <c r="K26" s="14">
        <v>0</v>
      </c>
      <c r="L26" s="11">
        <v>0</v>
      </c>
      <c r="M26" s="11">
        <v>0</v>
      </c>
      <c r="N26" s="11">
        <v>940.64</v>
      </c>
      <c r="O26" s="11">
        <v>940.64</v>
      </c>
      <c r="P26" s="11">
        <v>0</v>
      </c>
      <c r="Q26" s="11">
        <v>940.64</v>
      </c>
      <c r="R26" s="11">
        <v>-940.64</v>
      </c>
    </row>
  </sheetData>
  <pageMargins left="0.86614173228346503" right="3.9370078740157501E-2" top="0.78740157480314998" bottom="0.74678346456692901" header="0.78740157480314998" footer="0.39370078740157499"/>
  <pageSetup orientation="landscape" horizontalDpi="300" verticalDpi="300" r:id="rId1"/>
  <headerFooter alignWithMargins="0">
    <oddFooter>&amp;R&amp;"Arial,Regular"&amp;8&amp;P 
&amp;"-,Regular"de 
&amp;"-,Regular"&amp;N 
&amp;"-,Regular"Página</oddFooter>
  </headerFooter>
  <ignoredErrors>
    <ignoredError sqref="A7" twoDigitTextYear="1"/>
  </ignoredError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X49"/>
  <sheetViews>
    <sheetView showGridLines="0" tabSelected="1" zoomScale="85" zoomScaleNormal="85" zoomScaleSheetLayoutView="100" workbookViewId="0">
      <selection activeCell="C14" sqref="C14"/>
    </sheetView>
  </sheetViews>
  <sheetFormatPr baseColWidth="10" defaultColWidth="11.42578125" defaultRowHeight="15" x14ac:dyDescent="0.25"/>
  <cols>
    <col min="1" max="1" width="16.85546875" style="1" customWidth="1"/>
    <col min="2" max="2" width="31.5703125" style="1" customWidth="1"/>
    <col min="3" max="3" width="16.140625" style="45" bestFit="1" customWidth="1"/>
    <col min="4" max="4" width="16.140625" style="3" customWidth="1"/>
    <col min="5" max="5" width="16.85546875" style="3" bestFit="1" customWidth="1"/>
    <col min="6" max="6" width="14.140625" style="1" customWidth="1"/>
    <col min="7" max="7" width="15.140625" style="44" customWidth="1"/>
    <col min="8" max="8" width="15.140625" style="21" customWidth="1"/>
    <col min="9" max="10" width="15.140625" style="1" customWidth="1"/>
    <col min="11" max="11" width="13.7109375" style="1" customWidth="1"/>
    <col min="12" max="12" width="15.140625" style="1" customWidth="1"/>
    <col min="13" max="13" width="20.28515625" style="57" customWidth="1"/>
    <col min="14" max="14" width="23" style="1" customWidth="1"/>
    <col min="15" max="15" width="15.140625" style="1" customWidth="1"/>
    <col min="16" max="16" width="18.5703125" style="1" customWidth="1"/>
    <col min="17" max="17" width="15.140625" style="25" bestFit="1" customWidth="1"/>
    <col min="18" max="19" width="16.140625" style="57" bestFit="1" customWidth="1"/>
    <col min="20" max="20" width="18.140625" style="21" customWidth="1"/>
    <col min="21" max="21" width="17.42578125" style="21" customWidth="1"/>
    <col min="22" max="22" width="11.42578125" style="33" customWidth="1"/>
    <col min="23" max="23" width="27.140625" style="26" bestFit="1" customWidth="1"/>
    <col min="24" max="24" width="22.140625" style="26" customWidth="1"/>
    <col min="25" max="16384" width="11.42578125" style="26"/>
  </cols>
  <sheetData>
    <row r="1" spans="1:24" ht="18.75" customHeight="1" x14ac:dyDescent="0.25">
      <c r="A1" s="101" t="s">
        <v>91</v>
      </c>
      <c r="B1" s="101"/>
      <c r="C1" s="101"/>
      <c r="D1" s="101"/>
      <c r="E1" s="101"/>
      <c r="F1" s="101"/>
      <c r="G1" s="101"/>
      <c r="H1" s="101"/>
      <c r="I1" s="101"/>
      <c r="J1" s="101"/>
      <c r="K1" s="101"/>
      <c r="L1" s="101"/>
      <c r="M1" s="101"/>
      <c r="N1" s="101"/>
      <c r="O1" s="101"/>
      <c r="P1" s="101"/>
      <c r="Q1" s="101"/>
      <c r="R1" s="101"/>
      <c r="S1" s="101"/>
      <c r="T1" s="101"/>
      <c r="U1" s="101"/>
      <c r="V1" s="101"/>
    </row>
    <row r="2" spans="1:24" ht="18.75" customHeight="1" x14ac:dyDescent="0.25">
      <c r="A2" s="102" t="s">
        <v>92</v>
      </c>
      <c r="B2" s="102"/>
      <c r="C2" s="102"/>
      <c r="D2" s="102"/>
      <c r="E2" s="102"/>
      <c r="F2" s="102"/>
      <c r="G2" s="102"/>
      <c r="H2" s="102"/>
      <c r="I2" s="102"/>
      <c r="J2" s="102"/>
      <c r="K2" s="102"/>
      <c r="L2" s="102"/>
      <c r="M2" s="102"/>
      <c r="N2" s="102"/>
      <c r="O2" s="102"/>
      <c r="P2" s="102"/>
      <c r="Q2" s="102"/>
      <c r="R2" s="102"/>
      <c r="S2" s="102"/>
      <c r="T2" s="102"/>
      <c r="U2" s="102"/>
      <c r="V2" s="102"/>
    </row>
    <row r="3" spans="1:24" ht="25.5" customHeight="1" x14ac:dyDescent="0.25">
      <c r="A3" s="99" t="s">
        <v>93</v>
      </c>
      <c r="B3" s="97" t="s">
        <v>10</v>
      </c>
      <c r="C3" s="100" t="s">
        <v>94</v>
      </c>
      <c r="D3" s="100"/>
      <c r="E3" s="100"/>
      <c r="F3" s="63"/>
      <c r="G3" s="62"/>
      <c r="H3" s="62"/>
      <c r="I3" s="62"/>
      <c r="J3" s="62"/>
      <c r="K3" s="62"/>
      <c r="L3" s="62"/>
      <c r="M3" s="62"/>
      <c r="N3" s="62"/>
      <c r="O3" s="62"/>
      <c r="P3" s="62"/>
      <c r="Q3" s="62"/>
      <c r="R3" s="64"/>
      <c r="S3" s="64" t="s">
        <v>95</v>
      </c>
      <c r="T3" s="64"/>
      <c r="U3" s="64"/>
      <c r="V3" s="65"/>
    </row>
    <row r="4" spans="1:24" ht="47.25" customHeight="1" x14ac:dyDescent="0.25">
      <c r="A4" s="99"/>
      <c r="B4" s="98"/>
      <c r="C4" s="48" t="s">
        <v>11</v>
      </c>
      <c r="D4" s="49" t="s">
        <v>12</v>
      </c>
      <c r="E4" s="49" t="s">
        <v>13</v>
      </c>
      <c r="F4" s="50" t="s">
        <v>96</v>
      </c>
      <c r="G4" s="48" t="s">
        <v>97</v>
      </c>
      <c r="H4" s="51" t="s">
        <v>98</v>
      </c>
      <c r="I4" s="50" t="s">
        <v>99</v>
      </c>
      <c r="J4" s="50" t="s">
        <v>100</v>
      </c>
      <c r="K4" s="50" t="s">
        <v>101</v>
      </c>
      <c r="L4" s="50" t="s">
        <v>102</v>
      </c>
      <c r="M4" s="51" t="s">
        <v>103</v>
      </c>
      <c r="N4" s="50" t="s">
        <v>104</v>
      </c>
      <c r="O4" s="52" t="s">
        <v>105</v>
      </c>
      <c r="P4" s="52" t="s">
        <v>106</v>
      </c>
      <c r="Q4" s="53" t="s">
        <v>107</v>
      </c>
      <c r="R4" s="54" t="s">
        <v>108</v>
      </c>
      <c r="S4" s="54" t="s">
        <v>109</v>
      </c>
      <c r="T4" s="54" t="s">
        <v>18</v>
      </c>
      <c r="U4" s="90" t="s">
        <v>16</v>
      </c>
      <c r="V4" s="55" t="s">
        <v>110</v>
      </c>
    </row>
    <row r="5" spans="1:24" ht="26.25" x14ac:dyDescent="0.25">
      <c r="A5" s="34">
        <v>3</v>
      </c>
      <c r="B5" s="34" t="s">
        <v>20</v>
      </c>
      <c r="C5" s="66">
        <v>242764051562</v>
      </c>
      <c r="D5" s="66">
        <v>-4377510998</v>
      </c>
      <c r="E5" s="67">
        <v>238386540564</v>
      </c>
      <c r="F5" s="67">
        <v>6190753681.7299995</v>
      </c>
      <c r="G5" s="67">
        <v>12117146919.02</v>
      </c>
      <c r="H5" s="67">
        <v>16652344820.200001</v>
      </c>
      <c r="I5" s="67">
        <v>10026254423.709999</v>
      </c>
      <c r="J5" s="67">
        <v>18901344632.560001</v>
      </c>
      <c r="K5" s="86">
        <v>14413906524.18</v>
      </c>
      <c r="L5" s="67">
        <v>21517761282.389999</v>
      </c>
      <c r="M5" s="66">
        <v>19181125786.650002</v>
      </c>
      <c r="N5" s="67" cm="1">
        <f t="array" ref="N5:N36">VLOOKUP($A$5:$A$36,[1]REP_ING031_InformeEjecucionPres!$A$18:$AF$58,28,0)</f>
        <v>25596689876.099998</v>
      </c>
      <c r="O5" s="67">
        <v>21981109026.369999</v>
      </c>
      <c r="P5" s="66" cm="1">
        <f t="array" ref="P5:P36">VLOOKUP($A$5:$A$36,[2]REP_ING031_InformeEjecucionPres!$A$18:$AF$58,28,0)</f>
        <v>17857517062.43</v>
      </c>
      <c r="Q5" s="67">
        <v>52582998562.370003</v>
      </c>
      <c r="R5" s="66">
        <v>237018952597.70999</v>
      </c>
      <c r="S5" s="66">
        <v>232634431370.75</v>
      </c>
      <c r="T5" s="66">
        <v>5752109193.25</v>
      </c>
      <c r="U5" s="66">
        <v>4384521226.96</v>
      </c>
      <c r="V5" s="91">
        <f>+R5/E5</f>
        <v>0.99426314940829119</v>
      </c>
      <c r="W5" s="30"/>
      <c r="X5" s="20"/>
    </row>
    <row r="6" spans="1:24" ht="26.25" x14ac:dyDescent="0.25">
      <c r="A6" s="35" t="s">
        <v>70</v>
      </c>
      <c r="B6" s="34" t="s">
        <v>20</v>
      </c>
      <c r="C6" s="66">
        <v>242764051562</v>
      </c>
      <c r="D6" s="66">
        <v>-4377510998</v>
      </c>
      <c r="E6" s="67">
        <v>238386540564</v>
      </c>
      <c r="F6" s="67">
        <v>6190753681.7299995</v>
      </c>
      <c r="G6" s="67">
        <v>12117146919.02</v>
      </c>
      <c r="H6" s="67">
        <v>16652344820.200001</v>
      </c>
      <c r="I6" s="67">
        <v>10026254423.709999</v>
      </c>
      <c r="J6" s="67">
        <v>18901344632.560001</v>
      </c>
      <c r="K6" s="86">
        <v>14413906524.18</v>
      </c>
      <c r="L6" s="67">
        <v>21517761282.389999</v>
      </c>
      <c r="M6" s="66">
        <v>19181125786.650002</v>
      </c>
      <c r="N6" s="67">
        <v>25596689876.099998</v>
      </c>
      <c r="O6" s="67">
        <v>21981109026.369999</v>
      </c>
      <c r="P6" s="66">
        <v>17857517062.43</v>
      </c>
      <c r="Q6" s="67">
        <v>52582998562.370003</v>
      </c>
      <c r="R6" s="66">
        <v>237018952597.70999</v>
      </c>
      <c r="S6" s="66">
        <v>232634431370.75</v>
      </c>
      <c r="T6" s="66">
        <v>5752109193.25</v>
      </c>
      <c r="U6" s="66">
        <v>4384521226.96</v>
      </c>
      <c r="V6" s="91">
        <f t="shared" ref="V6:V38" si="0">+R6/E6</f>
        <v>0.99426314940829119</v>
      </c>
      <c r="X6" s="30"/>
    </row>
    <row r="7" spans="1:24" ht="26.25" x14ac:dyDescent="0.25">
      <c r="A7" s="36" t="s">
        <v>71</v>
      </c>
      <c r="B7" s="37" t="s">
        <v>20</v>
      </c>
      <c r="C7" s="66">
        <v>242764051562</v>
      </c>
      <c r="D7" s="66">
        <v>-4377510998</v>
      </c>
      <c r="E7" s="67">
        <v>238386540564</v>
      </c>
      <c r="F7" s="67">
        <v>6190753681.7299995</v>
      </c>
      <c r="G7" s="67">
        <v>12117146919.02</v>
      </c>
      <c r="H7" s="67">
        <v>16652344820.200001</v>
      </c>
      <c r="I7" s="67">
        <v>10026254423.709999</v>
      </c>
      <c r="J7" s="67">
        <v>18901344632.560001</v>
      </c>
      <c r="K7" s="86">
        <v>14413906524.18</v>
      </c>
      <c r="L7" s="67">
        <v>21517761282.389999</v>
      </c>
      <c r="M7" s="66">
        <v>19181125786.650002</v>
      </c>
      <c r="N7" s="67">
        <v>25596689876.099998</v>
      </c>
      <c r="O7" s="67">
        <v>21981109026.369999</v>
      </c>
      <c r="P7" s="66">
        <v>17857517062.43</v>
      </c>
      <c r="Q7" s="67">
        <v>52582998562.370003</v>
      </c>
      <c r="R7" s="66">
        <v>237018952597.70999</v>
      </c>
      <c r="S7" s="66">
        <v>232634431370.75</v>
      </c>
      <c r="T7" s="66">
        <v>5752109193.25</v>
      </c>
      <c r="U7" s="66">
        <v>4384521226.96</v>
      </c>
      <c r="V7" s="91">
        <f t="shared" si="0"/>
        <v>0.99426314940829119</v>
      </c>
    </row>
    <row r="8" spans="1:24" s="29" customFormat="1" ht="18" customHeight="1" x14ac:dyDescent="0.25">
      <c r="A8" s="58" t="s">
        <v>72</v>
      </c>
      <c r="B8" s="58" t="s">
        <v>23</v>
      </c>
      <c r="C8" s="68">
        <v>207332051562</v>
      </c>
      <c r="D8" s="68">
        <v>-1746832681</v>
      </c>
      <c r="E8" s="69">
        <v>205585218881</v>
      </c>
      <c r="F8" s="69">
        <f t="shared" ref="F8:J8" si="1">+F9</f>
        <v>6190753665.8400002</v>
      </c>
      <c r="G8" s="69">
        <f t="shared" si="1"/>
        <v>12116248434.469999</v>
      </c>
      <c r="H8" s="69">
        <f t="shared" si="1"/>
        <v>16615687687.190001</v>
      </c>
      <c r="I8" s="69">
        <f t="shared" si="1"/>
        <v>9916491351.6499996</v>
      </c>
      <c r="J8" s="69">
        <f t="shared" si="1"/>
        <v>18897861643.299999</v>
      </c>
      <c r="K8" s="87">
        <v>14413906469.870001</v>
      </c>
      <c r="L8" s="69">
        <v>21516854328.919998</v>
      </c>
      <c r="M8" s="69">
        <v>19180811395.650002</v>
      </c>
      <c r="N8" s="69">
        <v>25591285784.25</v>
      </c>
      <c r="O8" s="69">
        <v>21980288186.650002</v>
      </c>
      <c r="P8" s="69">
        <v>17849610900.860001</v>
      </c>
      <c r="Q8" s="69">
        <v>22159909918.540001</v>
      </c>
      <c r="R8" s="68">
        <v>206429709767.19</v>
      </c>
      <c r="S8" s="68">
        <v>202045188540.23001</v>
      </c>
      <c r="T8" s="68">
        <v>3540030340.77</v>
      </c>
      <c r="U8" s="68">
        <v>4384521226.96</v>
      </c>
      <c r="V8" s="92">
        <f>+R8/E8</f>
        <v>1.004107741260712</v>
      </c>
      <c r="W8" s="96">
        <f>+R8/E8</f>
        <v>1.004107741260712</v>
      </c>
    </row>
    <row r="9" spans="1:24" hidden="1" x14ac:dyDescent="0.25">
      <c r="A9" s="39" t="s">
        <v>73</v>
      </c>
      <c r="B9" s="34" t="s">
        <v>25</v>
      </c>
      <c r="C9" s="66">
        <v>207332051562</v>
      </c>
      <c r="D9" s="66">
        <v>-1746832681</v>
      </c>
      <c r="E9" s="67">
        <v>205585218881</v>
      </c>
      <c r="F9" s="67">
        <v>6190753665.8400002</v>
      </c>
      <c r="G9" s="67">
        <v>12116248434.469999</v>
      </c>
      <c r="H9" s="67">
        <v>16615687687.190001</v>
      </c>
      <c r="I9" s="67">
        <v>9916491351.6499996</v>
      </c>
      <c r="J9" s="67">
        <v>18897861643.299999</v>
      </c>
      <c r="K9" s="86">
        <v>14413906469.870001</v>
      </c>
      <c r="L9" s="67">
        <v>21516854328.919998</v>
      </c>
      <c r="M9" s="66">
        <v>19180811395.650002</v>
      </c>
      <c r="N9" s="67">
        <v>25591285784.25</v>
      </c>
      <c r="O9" s="67">
        <v>21980288186.650002</v>
      </c>
      <c r="P9" s="66">
        <v>17849610900.860001</v>
      </c>
      <c r="Q9" s="67">
        <v>22159909918.540001</v>
      </c>
      <c r="R9" s="66">
        <v>206429709767.19</v>
      </c>
      <c r="S9" s="66">
        <v>202045188540.23001</v>
      </c>
      <c r="T9" s="66">
        <v>3540030340.77</v>
      </c>
      <c r="U9" s="66">
        <v>4384521226.96</v>
      </c>
      <c r="V9" s="91">
        <f t="shared" si="0"/>
        <v>1.004107741260712</v>
      </c>
      <c r="W9" s="30"/>
    </row>
    <row r="10" spans="1:24" s="29" customFormat="1" ht="26.25" x14ac:dyDescent="0.25">
      <c r="A10" s="58" t="s">
        <v>74</v>
      </c>
      <c r="B10" s="59" t="s">
        <v>27</v>
      </c>
      <c r="C10" s="68">
        <v>199236051562</v>
      </c>
      <c r="D10" s="68">
        <v>0</v>
      </c>
      <c r="E10" s="69">
        <v>199236051562</v>
      </c>
      <c r="F10" s="69">
        <v>5656092577</v>
      </c>
      <c r="G10" s="69">
        <v>11537183477</v>
      </c>
      <c r="H10" s="69">
        <v>16440273292</v>
      </c>
      <c r="I10" s="69">
        <v>8961268033</v>
      </c>
      <c r="J10" s="69">
        <v>18288459967</v>
      </c>
      <c r="K10" s="87">
        <v>13933541863</v>
      </c>
      <c r="L10" s="69">
        <v>20117923128</v>
      </c>
      <c r="M10" s="68">
        <v>17649546381</v>
      </c>
      <c r="N10" s="69">
        <v>24875730355</v>
      </c>
      <c r="O10" s="69">
        <v>20657581485.41</v>
      </c>
      <c r="P10" s="68">
        <v>17413255243</v>
      </c>
      <c r="Q10" s="69">
        <v>21615948146</v>
      </c>
      <c r="R10" s="68">
        <v>197146803947.41</v>
      </c>
      <c r="S10" s="68">
        <v>192905590361.45001</v>
      </c>
      <c r="T10" s="68">
        <v>6330461200.5500002</v>
      </c>
      <c r="U10" s="68">
        <v>4241213585.96</v>
      </c>
      <c r="V10" s="92">
        <f t="shared" si="0"/>
        <v>0.98951370699122776</v>
      </c>
      <c r="W10" s="47"/>
      <c r="X10" s="31"/>
    </row>
    <row r="11" spans="1:24" ht="26.25" hidden="1" customHeight="1" x14ac:dyDescent="0.25">
      <c r="A11" s="38" t="s">
        <v>111</v>
      </c>
      <c r="B11" s="38" t="s">
        <v>29</v>
      </c>
      <c r="C11" s="66" t="e">
        <v>#N/A</v>
      </c>
      <c r="D11" s="66" t="e">
        <v>#N/A</v>
      </c>
      <c r="E11" s="67" t="e">
        <v>#N/A</v>
      </c>
      <c r="F11" s="67">
        <v>0</v>
      </c>
      <c r="G11" s="67" t="e">
        <v>#N/A</v>
      </c>
      <c r="H11" s="67" t="e">
        <v>#N/A</v>
      </c>
      <c r="I11" s="67" t="e">
        <v>#N/A</v>
      </c>
      <c r="J11" s="67" t="e">
        <v>#N/A</v>
      </c>
      <c r="K11" s="86" t="e">
        <v>#N/A</v>
      </c>
      <c r="L11" s="67" t="e">
        <v>#N/A</v>
      </c>
      <c r="M11" s="66" t="e">
        <v>#N/A</v>
      </c>
      <c r="N11" s="67" t="e">
        <v>#N/A</v>
      </c>
      <c r="O11" s="67" t="e">
        <v>#N/A</v>
      </c>
      <c r="P11" s="66" t="e">
        <v>#N/A</v>
      </c>
      <c r="Q11" s="67" t="e">
        <v>#N/A</v>
      </c>
      <c r="R11" s="66" t="e">
        <v>#N/A</v>
      </c>
      <c r="S11" s="66" t="e">
        <v>#N/A</v>
      </c>
      <c r="T11" s="67" t="e">
        <v>#N/A</v>
      </c>
      <c r="U11" s="67">
        <v>4241213585.96</v>
      </c>
      <c r="V11" s="91" t="e">
        <f t="shared" si="0"/>
        <v>#N/A</v>
      </c>
    </row>
    <row r="12" spans="1:24" ht="26.25" x14ac:dyDescent="0.25">
      <c r="A12" s="38" t="s">
        <v>75</v>
      </c>
      <c r="B12" s="38" t="s">
        <v>31</v>
      </c>
      <c r="C12" s="66">
        <v>76245190224</v>
      </c>
      <c r="D12" s="66">
        <v>0</v>
      </c>
      <c r="E12" s="67">
        <v>76245190224</v>
      </c>
      <c r="F12" s="67">
        <v>1996142894</v>
      </c>
      <c r="G12" s="67">
        <v>6525064407</v>
      </c>
      <c r="H12" s="67">
        <v>10161262222</v>
      </c>
      <c r="I12" s="67">
        <v>5151400264</v>
      </c>
      <c r="J12" s="67">
        <v>11245263170</v>
      </c>
      <c r="K12" s="86">
        <v>8814050060</v>
      </c>
      <c r="L12" s="70">
        <v>13551185216</v>
      </c>
      <c r="M12" s="71">
        <v>11225109171</v>
      </c>
      <c r="N12" s="70">
        <v>16185830845</v>
      </c>
      <c r="O12" s="67">
        <v>13280489449.41</v>
      </c>
      <c r="P12" s="66">
        <v>9925440697</v>
      </c>
      <c r="Q12" s="67">
        <v>13180630890</v>
      </c>
      <c r="R12" s="66">
        <v>121241869285.41</v>
      </c>
      <c r="S12" s="66">
        <v>117841472801.55</v>
      </c>
      <c r="T12" s="66">
        <v>-41596282577.550003</v>
      </c>
      <c r="U12" s="66">
        <v>3400396483.8600001</v>
      </c>
      <c r="V12" s="91">
        <f t="shared" si="0"/>
        <v>1.5901576077023967</v>
      </c>
      <c r="W12" s="94">
        <f>185085/4</f>
        <v>46271.25</v>
      </c>
      <c r="X12" s="95">
        <f>+W12-50000</f>
        <v>-3728.75</v>
      </c>
    </row>
    <row r="13" spans="1:24" ht="26.25" x14ac:dyDescent="0.25">
      <c r="A13" s="38" t="s">
        <v>76</v>
      </c>
      <c r="B13" s="38" t="s">
        <v>33</v>
      </c>
      <c r="C13" s="66">
        <v>12023076450</v>
      </c>
      <c r="D13" s="66">
        <v>0</v>
      </c>
      <c r="E13" s="67">
        <v>12023076450</v>
      </c>
      <c r="F13" s="67">
        <v>455809273</v>
      </c>
      <c r="G13" s="67">
        <v>1134639658</v>
      </c>
      <c r="H13" s="67">
        <v>1291335580</v>
      </c>
      <c r="I13" s="67">
        <v>754035746</v>
      </c>
      <c r="J13" s="67">
        <v>2815476299</v>
      </c>
      <c r="K13" s="86">
        <v>1850423060</v>
      </c>
      <c r="L13" s="70">
        <v>2026427569</v>
      </c>
      <c r="M13" s="71">
        <v>1536606262</v>
      </c>
      <c r="N13" s="70">
        <v>3389791502</v>
      </c>
      <c r="O13" s="67">
        <v>1802645892</v>
      </c>
      <c r="P13" s="66">
        <v>2106295478</v>
      </c>
      <c r="Q13" s="67">
        <v>2268277322</v>
      </c>
      <c r="R13" s="66">
        <v>21431763641</v>
      </c>
      <c r="S13" s="66">
        <v>20759498806.900002</v>
      </c>
      <c r="T13" s="66">
        <v>-8736422356.8999996</v>
      </c>
      <c r="U13" s="66">
        <v>672264834.10000002</v>
      </c>
      <c r="V13" s="91">
        <f t="shared" si="0"/>
        <v>1.7825523883281971</v>
      </c>
    </row>
    <row r="14" spans="1:24" ht="26.25" x14ac:dyDescent="0.25">
      <c r="A14" s="38" t="s">
        <v>77</v>
      </c>
      <c r="B14" s="38" t="s">
        <v>35</v>
      </c>
      <c r="C14" s="66">
        <v>14025401872</v>
      </c>
      <c r="D14" s="66">
        <v>0</v>
      </c>
      <c r="E14" s="67">
        <v>14025401872</v>
      </c>
      <c r="F14" s="67">
        <v>436172340</v>
      </c>
      <c r="G14" s="67">
        <v>742819726</v>
      </c>
      <c r="H14" s="67">
        <v>1015938894</v>
      </c>
      <c r="I14" s="67">
        <v>553225036</v>
      </c>
      <c r="J14" s="67">
        <v>822601413</v>
      </c>
      <c r="K14" s="86">
        <v>626150078</v>
      </c>
      <c r="L14" s="70">
        <v>901610559</v>
      </c>
      <c r="M14" s="71">
        <v>705251319</v>
      </c>
      <c r="N14" s="70">
        <v>806406667</v>
      </c>
      <c r="O14" s="67">
        <v>768088752</v>
      </c>
      <c r="P14" s="66">
        <v>915378490</v>
      </c>
      <c r="Q14" s="67">
        <v>1414506451</v>
      </c>
      <c r="R14" s="66">
        <v>9708149725</v>
      </c>
      <c r="S14" s="66">
        <v>9672626912</v>
      </c>
      <c r="T14" s="66">
        <v>4352774960</v>
      </c>
      <c r="U14" s="66">
        <v>35522813</v>
      </c>
      <c r="V14" s="91">
        <f t="shared" si="0"/>
        <v>0.69218335514372209</v>
      </c>
    </row>
    <row r="15" spans="1:24" ht="26.25" x14ac:dyDescent="0.25">
      <c r="A15" s="38" t="s">
        <v>78</v>
      </c>
      <c r="B15" s="38" t="s">
        <v>37</v>
      </c>
      <c r="C15" s="66">
        <v>96942383016</v>
      </c>
      <c r="D15" s="66">
        <v>0</v>
      </c>
      <c r="E15" s="67">
        <v>96942383016</v>
      </c>
      <c r="F15" s="67">
        <v>2767968070</v>
      </c>
      <c r="G15" s="67">
        <v>3134659686</v>
      </c>
      <c r="H15" s="67">
        <v>3971736596</v>
      </c>
      <c r="I15" s="67">
        <v>2502606987</v>
      </c>
      <c r="J15" s="67">
        <v>3405119085</v>
      </c>
      <c r="K15" s="86">
        <v>2642918665</v>
      </c>
      <c r="L15" s="70">
        <v>3638699784</v>
      </c>
      <c r="M15" s="71">
        <v>4182579629</v>
      </c>
      <c r="N15" s="70">
        <v>4493701341</v>
      </c>
      <c r="O15" s="67">
        <v>4806357392</v>
      </c>
      <c r="P15" s="66">
        <v>4466140578</v>
      </c>
      <c r="Q15" s="67">
        <v>4752533483</v>
      </c>
      <c r="R15" s="66">
        <v>44765021296</v>
      </c>
      <c r="S15" s="66">
        <v>44631991841</v>
      </c>
      <c r="T15" s="66">
        <v>52310391175</v>
      </c>
      <c r="U15" s="66">
        <v>133029455</v>
      </c>
      <c r="V15" s="91">
        <f t="shared" si="0"/>
        <v>0.46176935106507222</v>
      </c>
    </row>
    <row r="16" spans="1:24" s="29" customFormat="1" ht="35.25" customHeight="1" x14ac:dyDescent="0.25">
      <c r="A16" s="60" t="s">
        <v>79</v>
      </c>
      <c r="B16" s="61" t="s">
        <v>38</v>
      </c>
      <c r="C16" s="68">
        <v>8096000000</v>
      </c>
      <c r="D16" s="68">
        <v>-1746832681</v>
      </c>
      <c r="E16" s="69">
        <v>6349167319</v>
      </c>
      <c r="F16" s="69">
        <v>534661088.83999997</v>
      </c>
      <c r="G16" s="69">
        <v>579054033.10000002</v>
      </c>
      <c r="H16" s="69">
        <v>167380277.56</v>
      </c>
      <c r="I16" s="69">
        <v>955195420.35000002</v>
      </c>
      <c r="J16" s="69">
        <v>609344702</v>
      </c>
      <c r="K16" s="87">
        <v>480344943</v>
      </c>
      <c r="L16" s="69">
        <v>1398873889.99</v>
      </c>
      <c r="M16" s="68">
        <v>1530686482.3</v>
      </c>
      <c r="N16" s="69">
        <v>715542320</v>
      </c>
      <c r="O16" s="69">
        <v>1322651407.1199999</v>
      </c>
      <c r="P16" s="68">
        <v>436255657.86000001</v>
      </c>
      <c r="Q16" s="69">
        <v>543944125.48000002</v>
      </c>
      <c r="R16" s="68">
        <v>9273934347.6000004</v>
      </c>
      <c r="S16" s="68">
        <v>9130626706.6000004</v>
      </c>
      <c r="T16" s="68">
        <v>-2781459387.5999999</v>
      </c>
      <c r="U16" s="68">
        <v>143307641</v>
      </c>
      <c r="V16" s="92">
        <f t="shared" si="0"/>
        <v>1.4606536387610358</v>
      </c>
    </row>
    <row r="17" spans="1:23" hidden="1" x14ac:dyDescent="0.25">
      <c r="A17" s="42" t="s">
        <v>80</v>
      </c>
      <c r="B17" s="38" t="s">
        <v>39</v>
      </c>
      <c r="C17" s="66">
        <v>8016000000</v>
      </c>
      <c r="D17" s="66">
        <v>-1746832681</v>
      </c>
      <c r="E17" s="67">
        <v>6269167319</v>
      </c>
      <c r="F17" s="67">
        <v>456773221.83999997</v>
      </c>
      <c r="G17" s="67">
        <v>474052192.86000001</v>
      </c>
      <c r="H17" s="67">
        <v>121316061.34999999</v>
      </c>
      <c r="I17" s="67">
        <v>732035765.92999995</v>
      </c>
      <c r="J17" s="67">
        <v>497105275</v>
      </c>
      <c r="K17" s="86">
        <v>395996169</v>
      </c>
      <c r="L17" s="67">
        <v>1146059646.45</v>
      </c>
      <c r="M17" s="66">
        <v>937464167.84000003</v>
      </c>
      <c r="N17" s="67">
        <v>547814660.65999997</v>
      </c>
      <c r="O17" s="67">
        <v>1034530448.24</v>
      </c>
      <c r="P17" s="66">
        <v>346349506.86000001</v>
      </c>
      <c r="Q17" s="67">
        <v>439945364.35000002</v>
      </c>
      <c r="R17" s="66">
        <v>7129442480.3800001</v>
      </c>
      <c r="S17" s="66">
        <v>7002370477.3800001</v>
      </c>
      <c r="T17" s="66">
        <v>-733203158.38</v>
      </c>
      <c r="U17" s="66">
        <v>127072003</v>
      </c>
      <c r="V17" s="91">
        <f t="shared" si="0"/>
        <v>1.1372231937043313</v>
      </c>
    </row>
    <row r="18" spans="1:23" hidden="1" x14ac:dyDescent="0.25">
      <c r="A18" s="42" t="s">
        <v>81</v>
      </c>
      <c r="B18" s="38" t="s">
        <v>41</v>
      </c>
      <c r="C18" s="66">
        <v>0</v>
      </c>
      <c r="D18" s="66">
        <v>0</v>
      </c>
      <c r="E18" s="67">
        <v>0</v>
      </c>
      <c r="F18" s="67">
        <v>456773221.83999997</v>
      </c>
      <c r="G18" s="67">
        <v>474052192.86000001</v>
      </c>
      <c r="H18" s="67">
        <v>121316061.34999999</v>
      </c>
      <c r="I18" s="67">
        <v>732035765.92999995</v>
      </c>
      <c r="J18" s="67">
        <v>497105275</v>
      </c>
      <c r="K18" s="86">
        <v>395996169</v>
      </c>
      <c r="L18" s="67">
        <v>1146059646.45</v>
      </c>
      <c r="M18" s="66">
        <v>937464167.84000003</v>
      </c>
      <c r="N18" s="67">
        <v>547814660.65999997</v>
      </c>
      <c r="O18" s="67">
        <v>1034530448.24</v>
      </c>
      <c r="P18" s="66">
        <v>346349506.86000001</v>
      </c>
      <c r="Q18" s="67">
        <v>439945364.35000002</v>
      </c>
      <c r="R18" s="66">
        <v>7129442480.3800001</v>
      </c>
      <c r="S18" s="66">
        <v>7002370477.3800001</v>
      </c>
      <c r="T18" s="66">
        <v>-7002370477.3800001</v>
      </c>
      <c r="U18" s="66">
        <v>127072003</v>
      </c>
      <c r="V18" s="91" t="e">
        <f t="shared" si="0"/>
        <v>#DIV/0!</v>
      </c>
    </row>
    <row r="19" spans="1:23" hidden="1" x14ac:dyDescent="0.25">
      <c r="A19" s="42" t="s">
        <v>82</v>
      </c>
      <c r="B19" s="38" t="s">
        <v>42</v>
      </c>
      <c r="C19" s="66">
        <v>80000000</v>
      </c>
      <c r="D19" s="66">
        <v>0</v>
      </c>
      <c r="E19" s="72">
        <v>80000000</v>
      </c>
      <c r="F19" s="67">
        <v>77887867</v>
      </c>
      <c r="G19" s="67">
        <v>105001840.23999999</v>
      </c>
      <c r="H19" s="67">
        <v>46064216.210000001</v>
      </c>
      <c r="I19" s="67">
        <v>223159654.41999999</v>
      </c>
      <c r="J19" s="67">
        <v>112239427</v>
      </c>
      <c r="K19" s="86">
        <v>84348774</v>
      </c>
      <c r="L19" s="67">
        <v>252814243.53999999</v>
      </c>
      <c r="M19" s="66">
        <v>593222314.46000004</v>
      </c>
      <c r="N19" s="67">
        <v>167727659.34</v>
      </c>
      <c r="O19" s="67">
        <v>288120958.88</v>
      </c>
      <c r="P19" s="66">
        <v>89906151</v>
      </c>
      <c r="Q19" s="67">
        <v>103998761.13</v>
      </c>
      <c r="R19" s="66">
        <v>2144491867.22</v>
      </c>
      <c r="S19" s="66">
        <v>2128256229.22</v>
      </c>
      <c r="T19" s="66">
        <v>-2048256229.22</v>
      </c>
      <c r="U19" s="66">
        <v>16235638</v>
      </c>
      <c r="V19" s="91">
        <f t="shared" si="0"/>
        <v>26.806148340250001</v>
      </c>
    </row>
    <row r="20" spans="1:23" s="29" customFormat="1" ht="32.25" customHeight="1" x14ac:dyDescent="0.25">
      <c r="A20" s="60" t="s">
        <v>83</v>
      </c>
      <c r="B20" s="58" t="s">
        <v>44</v>
      </c>
      <c r="C20" s="68">
        <v>0</v>
      </c>
      <c r="D20" s="68">
        <v>0</v>
      </c>
      <c r="E20" s="69">
        <v>0</v>
      </c>
      <c r="F20" s="69">
        <v>0</v>
      </c>
      <c r="G20" s="69">
        <v>10924.37</v>
      </c>
      <c r="H20" s="69">
        <v>34117.629999999997</v>
      </c>
      <c r="I20" s="69">
        <v>27898.3</v>
      </c>
      <c r="J20" s="69">
        <v>56974.3</v>
      </c>
      <c r="K20" s="87">
        <v>19663.87</v>
      </c>
      <c r="L20" s="69">
        <v>57310.93</v>
      </c>
      <c r="M20" s="68">
        <v>27226.9</v>
      </c>
      <c r="N20" s="69">
        <v>13109.25</v>
      </c>
      <c r="O20" s="69">
        <v>55294.12</v>
      </c>
      <c r="P20" s="68">
        <v>100000</v>
      </c>
      <c r="Q20" s="69">
        <v>17647.060000000001</v>
      </c>
      <c r="R20" s="68">
        <v>420166.73</v>
      </c>
      <c r="S20" s="68">
        <v>420166.73</v>
      </c>
      <c r="T20" s="68">
        <v>-420166.73</v>
      </c>
      <c r="U20" s="68">
        <v>0</v>
      </c>
      <c r="V20" s="92">
        <v>0</v>
      </c>
    </row>
    <row r="21" spans="1:23" ht="30" customHeight="1" x14ac:dyDescent="0.25">
      <c r="A21" s="42" t="s">
        <v>84</v>
      </c>
      <c r="B21" s="38" t="s">
        <v>45</v>
      </c>
      <c r="C21" s="66">
        <v>0</v>
      </c>
      <c r="D21" s="66">
        <v>0</v>
      </c>
      <c r="E21" s="67">
        <v>0</v>
      </c>
      <c r="F21" s="67">
        <v>0</v>
      </c>
      <c r="G21" s="67">
        <v>0</v>
      </c>
      <c r="H21" s="67">
        <v>0</v>
      </c>
      <c r="I21" s="67">
        <v>0</v>
      </c>
      <c r="J21" s="67">
        <v>56974.3</v>
      </c>
      <c r="K21" s="86">
        <v>19663.87</v>
      </c>
      <c r="L21" s="67">
        <v>57310.93</v>
      </c>
      <c r="M21" s="66">
        <v>27226.9</v>
      </c>
      <c r="N21" s="67">
        <v>13109.25</v>
      </c>
      <c r="O21" s="67">
        <v>55294.12</v>
      </c>
      <c r="P21" s="66">
        <v>100000</v>
      </c>
      <c r="Q21" s="67">
        <v>17647.060000000001</v>
      </c>
      <c r="R21" s="66">
        <v>420166.73</v>
      </c>
      <c r="S21" s="66">
        <v>420166.73</v>
      </c>
      <c r="T21" s="66">
        <v>-420166.73</v>
      </c>
      <c r="U21" s="66">
        <v>0</v>
      </c>
      <c r="V21" s="91">
        <v>0</v>
      </c>
    </row>
    <row r="22" spans="1:23" ht="21" hidden="1" customHeight="1" x14ac:dyDescent="0.25">
      <c r="A22" s="42" t="s">
        <v>112</v>
      </c>
      <c r="B22" s="38" t="s">
        <v>47</v>
      </c>
      <c r="C22" s="66">
        <v>0</v>
      </c>
      <c r="D22" s="66">
        <v>0</v>
      </c>
      <c r="E22" s="67">
        <v>0</v>
      </c>
      <c r="F22" s="67">
        <v>0</v>
      </c>
      <c r="G22" s="67">
        <v>6722.69</v>
      </c>
      <c r="H22" s="67">
        <v>17647.060000000001</v>
      </c>
      <c r="I22" s="67">
        <v>8403.36</v>
      </c>
      <c r="J22" s="67">
        <v>0</v>
      </c>
      <c r="K22" s="86">
        <v>0</v>
      </c>
      <c r="L22" s="67">
        <v>21008.400000000001</v>
      </c>
      <c r="M22" s="66">
        <v>8403.36</v>
      </c>
      <c r="N22" s="67">
        <v>8403.36</v>
      </c>
      <c r="O22" s="67">
        <v>21008.400000000001</v>
      </c>
      <c r="P22" s="66">
        <v>39495.79</v>
      </c>
      <c r="Q22" s="67">
        <v>4201.68</v>
      </c>
      <c r="R22" s="66">
        <v>135294.1</v>
      </c>
      <c r="S22" s="66">
        <v>135294.1</v>
      </c>
      <c r="T22" s="66">
        <v>-135294.1</v>
      </c>
      <c r="U22" s="66">
        <v>0</v>
      </c>
      <c r="V22" s="91" t="e">
        <f t="shared" si="0"/>
        <v>#DIV/0!</v>
      </c>
    </row>
    <row r="23" spans="1:23" ht="39" hidden="1" x14ac:dyDescent="0.25">
      <c r="A23" s="42" t="s">
        <v>113</v>
      </c>
      <c r="B23" s="38" t="s">
        <v>51</v>
      </c>
      <c r="C23" s="66">
        <v>0</v>
      </c>
      <c r="D23" s="66">
        <v>0</v>
      </c>
      <c r="E23" s="67">
        <v>0</v>
      </c>
      <c r="F23" s="67">
        <v>0</v>
      </c>
      <c r="G23" s="67">
        <v>6722.69</v>
      </c>
      <c r="H23" s="67">
        <v>17647.060000000001</v>
      </c>
      <c r="I23" s="67">
        <v>8403.36</v>
      </c>
      <c r="J23" s="67">
        <v>0</v>
      </c>
      <c r="K23" s="86">
        <v>0</v>
      </c>
      <c r="L23" s="67">
        <v>21008.400000000001</v>
      </c>
      <c r="M23" s="66">
        <v>8403.36</v>
      </c>
      <c r="N23" s="67">
        <v>8403.36</v>
      </c>
      <c r="O23" s="67">
        <v>21008.400000000001</v>
      </c>
      <c r="P23" s="66">
        <v>39495.79</v>
      </c>
      <c r="Q23" s="67">
        <v>4201.68</v>
      </c>
      <c r="R23" s="66">
        <v>135294.1</v>
      </c>
      <c r="S23" s="66">
        <v>135294.1</v>
      </c>
      <c r="T23" s="66">
        <v>-135294.1</v>
      </c>
      <c r="U23" s="66">
        <v>0</v>
      </c>
      <c r="V23" s="91" t="e">
        <f t="shared" si="0"/>
        <v>#DIV/0!</v>
      </c>
    </row>
    <row r="24" spans="1:23" ht="39" hidden="1" x14ac:dyDescent="0.25">
      <c r="A24" s="42" t="s">
        <v>114</v>
      </c>
      <c r="B24" s="38" t="s">
        <v>53</v>
      </c>
      <c r="C24" s="66">
        <v>0</v>
      </c>
      <c r="D24" s="66">
        <v>0</v>
      </c>
      <c r="E24" s="67">
        <v>0</v>
      </c>
      <c r="F24" s="67">
        <v>0</v>
      </c>
      <c r="G24" s="67">
        <v>4201.68</v>
      </c>
      <c r="H24" s="67">
        <v>16470.57</v>
      </c>
      <c r="I24" s="67">
        <v>19494.939999999999</v>
      </c>
      <c r="J24" s="67">
        <v>56974.3</v>
      </c>
      <c r="K24" s="86">
        <v>19663.87</v>
      </c>
      <c r="L24" s="67">
        <v>36302.53</v>
      </c>
      <c r="M24" s="66">
        <v>18823.54</v>
      </c>
      <c r="N24" s="67">
        <v>4705.8900000000003</v>
      </c>
      <c r="O24" s="67">
        <v>34285.72</v>
      </c>
      <c r="P24" s="66">
        <v>60504.21</v>
      </c>
      <c r="Q24" s="67">
        <v>13445.38</v>
      </c>
      <c r="R24" s="66">
        <v>284872.63</v>
      </c>
      <c r="S24" s="66">
        <v>284872.63</v>
      </c>
      <c r="T24" s="66">
        <v>-284872.63</v>
      </c>
      <c r="U24" s="66">
        <v>0</v>
      </c>
      <c r="V24" s="91" t="e">
        <f t="shared" si="0"/>
        <v>#DIV/0!</v>
      </c>
    </row>
    <row r="25" spans="1:23" ht="77.25" hidden="1" x14ac:dyDescent="0.25">
      <c r="A25" s="42" t="s">
        <v>115</v>
      </c>
      <c r="B25" s="38" t="s">
        <v>54</v>
      </c>
      <c r="C25" s="66">
        <v>0</v>
      </c>
      <c r="D25" s="66">
        <v>0</v>
      </c>
      <c r="E25" s="67">
        <v>0</v>
      </c>
      <c r="F25" s="67">
        <v>0</v>
      </c>
      <c r="G25" s="67">
        <v>4201.68</v>
      </c>
      <c r="H25" s="67">
        <v>16470.57</v>
      </c>
      <c r="I25" s="67">
        <v>19494.939999999999</v>
      </c>
      <c r="J25" s="67">
        <v>56974.3</v>
      </c>
      <c r="K25" s="86">
        <v>19663.87</v>
      </c>
      <c r="L25" s="67">
        <v>36302.53</v>
      </c>
      <c r="M25" s="66">
        <v>18823.54</v>
      </c>
      <c r="N25" s="67">
        <v>4705.8900000000003</v>
      </c>
      <c r="O25" s="67">
        <v>34285.72</v>
      </c>
      <c r="P25" s="66">
        <v>60504.21</v>
      </c>
      <c r="Q25" s="67">
        <v>13445.38</v>
      </c>
      <c r="R25" s="66">
        <v>284872.63</v>
      </c>
      <c r="S25" s="66">
        <v>284872.63</v>
      </c>
      <c r="T25" s="66">
        <v>-284872.63</v>
      </c>
      <c r="U25" s="66">
        <v>0</v>
      </c>
      <c r="V25" s="91" t="e">
        <f t="shared" si="0"/>
        <v>#DIV/0!</v>
      </c>
    </row>
    <row r="26" spans="1:23" ht="26.25" hidden="1" x14ac:dyDescent="0.25">
      <c r="A26" s="42" t="s">
        <v>116</v>
      </c>
      <c r="B26" s="38" t="s">
        <v>55</v>
      </c>
      <c r="C26" s="66">
        <v>0</v>
      </c>
      <c r="D26" s="66">
        <v>0</v>
      </c>
      <c r="E26" s="67">
        <v>0</v>
      </c>
      <c r="F26" s="67">
        <v>0</v>
      </c>
      <c r="G26" s="67">
        <v>4201.68</v>
      </c>
      <c r="H26" s="67">
        <v>16470.57</v>
      </c>
      <c r="I26" s="67">
        <v>19494.939999999999</v>
      </c>
      <c r="J26" s="67">
        <v>56974.3</v>
      </c>
      <c r="K26" s="86">
        <v>19663.87</v>
      </c>
      <c r="L26" s="67">
        <v>36302.53</v>
      </c>
      <c r="M26" s="66">
        <v>18823.54</v>
      </c>
      <c r="N26" s="67">
        <v>4705.8900000000003</v>
      </c>
      <c r="O26" s="67">
        <v>34285.72</v>
      </c>
      <c r="P26" s="66">
        <v>60504.21</v>
      </c>
      <c r="Q26" s="67">
        <v>13445.38</v>
      </c>
      <c r="R26" s="66">
        <v>284872.63</v>
      </c>
      <c r="S26" s="66">
        <v>284872.63</v>
      </c>
      <c r="T26" s="66">
        <v>-284872.63</v>
      </c>
      <c r="U26" s="66">
        <v>0</v>
      </c>
      <c r="V26" s="91" t="e">
        <f t="shared" si="0"/>
        <v>#DIV/0!</v>
      </c>
    </row>
    <row r="27" spans="1:23" x14ac:dyDescent="0.25">
      <c r="A27" s="41" t="s">
        <v>117</v>
      </c>
      <c r="B27" s="40" t="s">
        <v>118</v>
      </c>
      <c r="C27" s="73">
        <v>0</v>
      </c>
      <c r="D27" s="73">
        <v>0</v>
      </c>
      <c r="E27" s="74">
        <v>0</v>
      </c>
      <c r="F27" s="74">
        <v>0</v>
      </c>
      <c r="G27" s="74"/>
      <c r="H27" s="74">
        <v>8000000</v>
      </c>
      <c r="I27" s="74">
        <v>0</v>
      </c>
      <c r="J27" s="74">
        <v>0</v>
      </c>
      <c r="K27" s="88">
        <v>0</v>
      </c>
      <c r="L27" s="74">
        <v>0</v>
      </c>
      <c r="M27" s="73">
        <v>551305.44999999995</v>
      </c>
      <c r="N27" s="75">
        <v>0</v>
      </c>
      <c r="O27" s="76">
        <v>0</v>
      </c>
      <c r="P27" s="77">
        <v>0</v>
      </c>
      <c r="Q27" s="76">
        <v>0</v>
      </c>
      <c r="R27" s="78">
        <v>8551305.4499999993</v>
      </c>
      <c r="S27" s="68">
        <v>8551305.4499999993</v>
      </c>
      <c r="T27" s="68">
        <v>-8551305.4499999993</v>
      </c>
      <c r="U27" s="68">
        <v>0</v>
      </c>
      <c r="V27" s="92">
        <v>0</v>
      </c>
    </row>
    <row r="28" spans="1:23" x14ac:dyDescent="0.25">
      <c r="A28" s="42" t="s">
        <v>119</v>
      </c>
      <c r="B28" s="38" t="s">
        <v>120</v>
      </c>
      <c r="C28" s="66">
        <v>0</v>
      </c>
      <c r="D28" s="66">
        <v>0</v>
      </c>
      <c r="E28" s="67">
        <v>0</v>
      </c>
      <c r="F28" s="67">
        <v>0</v>
      </c>
      <c r="G28" s="67"/>
      <c r="H28" s="67">
        <v>8000000</v>
      </c>
      <c r="I28" s="67">
        <v>0</v>
      </c>
      <c r="J28" s="67">
        <v>0</v>
      </c>
      <c r="K28" s="89">
        <v>0</v>
      </c>
      <c r="L28" s="67">
        <v>0</v>
      </c>
      <c r="M28" s="66">
        <v>551305.44999999995</v>
      </c>
      <c r="N28" s="79">
        <v>0</v>
      </c>
      <c r="O28" s="80">
        <v>0</v>
      </c>
      <c r="P28" s="56">
        <v>0</v>
      </c>
      <c r="Q28" s="80">
        <v>0</v>
      </c>
      <c r="R28" s="66">
        <v>8551305.4499999993</v>
      </c>
      <c r="S28" s="66">
        <v>8551305.4499999993</v>
      </c>
      <c r="T28" s="66">
        <v>-8551305.4499999993</v>
      </c>
      <c r="U28" s="66">
        <v>0</v>
      </c>
      <c r="V28" s="91">
        <v>0</v>
      </c>
    </row>
    <row r="29" spans="1:23" s="29" customFormat="1" x14ac:dyDescent="0.25">
      <c r="A29" s="60" t="s">
        <v>85</v>
      </c>
      <c r="B29" s="58" t="s">
        <v>56</v>
      </c>
      <c r="C29" s="68">
        <v>35432000000</v>
      </c>
      <c r="D29" s="68">
        <v>-2630678317</v>
      </c>
      <c r="E29" s="69">
        <v>32801321683</v>
      </c>
      <c r="F29" s="68">
        <v>15.89</v>
      </c>
      <c r="G29" s="68">
        <v>898484.55</v>
      </c>
      <c r="H29" s="69">
        <v>36657133.009999998</v>
      </c>
      <c r="I29" s="69">
        <v>109763072.06</v>
      </c>
      <c r="J29" s="81">
        <v>3482989.26</v>
      </c>
      <c r="K29" s="87">
        <v>54.31</v>
      </c>
      <c r="L29" s="68">
        <v>906953.47</v>
      </c>
      <c r="M29" s="68">
        <v>314391</v>
      </c>
      <c r="N29" s="69">
        <v>5404091.8499999996</v>
      </c>
      <c r="O29" s="69">
        <v>820839.72</v>
      </c>
      <c r="P29" s="69">
        <v>7906161.5700000003</v>
      </c>
      <c r="Q29" s="69">
        <v>30423088643.830002</v>
      </c>
      <c r="R29" s="78">
        <v>30589242830.52</v>
      </c>
      <c r="S29" s="78">
        <v>30589242830.52</v>
      </c>
      <c r="T29" s="78">
        <v>2212078852.48</v>
      </c>
      <c r="U29" s="78">
        <v>0</v>
      </c>
      <c r="V29" s="93">
        <f t="shared" si="0"/>
        <v>0.93256128902798274</v>
      </c>
    </row>
    <row r="30" spans="1:23" x14ac:dyDescent="0.25">
      <c r="A30" s="42" t="s">
        <v>86</v>
      </c>
      <c r="B30" s="38" t="s">
        <v>57</v>
      </c>
      <c r="C30" s="66">
        <v>35432000000</v>
      </c>
      <c r="D30" s="66">
        <v>-2630678317</v>
      </c>
      <c r="E30" s="67">
        <v>32801321683</v>
      </c>
      <c r="F30" s="67">
        <v>0</v>
      </c>
      <c r="G30" s="67">
        <v>0</v>
      </c>
      <c r="H30" s="67">
        <v>0</v>
      </c>
      <c r="I30" s="67">
        <v>0</v>
      </c>
      <c r="J30" s="67">
        <v>0</v>
      </c>
      <c r="K30" s="86">
        <v>0</v>
      </c>
      <c r="L30" s="67">
        <v>0</v>
      </c>
      <c r="M30" s="66">
        <v>0</v>
      </c>
      <c r="N30" s="79">
        <v>0</v>
      </c>
      <c r="O30" s="80">
        <v>0</v>
      </c>
      <c r="P30" s="56">
        <v>0</v>
      </c>
      <c r="Q30" s="80">
        <v>30364498164.240002</v>
      </c>
      <c r="R30" s="66">
        <v>30364498164.240002</v>
      </c>
      <c r="S30" s="66">
        <v>30364498164.240002</v>
      </c>
      <c r="T30" s="66">
        <v>2436823518.7600002</v>
      </c>
      <c r="U30" s="66">
        <v>0</v>
      </c>
      <c r="V30" s="91">
        <f t="shared" si="0"/>
        <v>0.92570959358558602</v>
      </c>
    </row>
    <row r="31" spans="1:23" hidden="1" x14ac:dyDescent="0.25">
      <c r="A31" s="42" t="s">
        <v>121</v>
      </c>
      <c r="B31" s="38" t="s">
        <v>122</v>
      </c>
      <c r="C31" s="66">
        <v>35432000000</v>
      </c>
      <c r="D31" s="66">
        <v>-2630678317</v>
      </c>
      <c r="E31" s="67">
        <v>32801321683</v>
      </c>
      <c r="F31" s="67">
        <v>0</v>
      </c>
      <c r="G31" s="67">
        <v>0</v>
      </c>
      <c r="H31" s="67">
        <v>0</v>
      </c>
      <c r="I31" s="67">
        <v>0</v>
      </c>
      <c r="J31" s="67">
        <v>0</v>
      </c>
      <c r="K31" s="86">
        <v>0</v>
      </c>
      <c r="L31" s="67">
        <v>0</v>
      </c>
      <c r="M31" s="66">
        <v>0</v>
      </c>
      <c r="N31" s="79">
        <v>0</v>
      </c>
      <c r="O31" s="80">
        <v>0</v>
      </c>
      <c r="P31" s="56">
        <v>0</v>
      </c>
      <c r="Q31" s="80">
        <v>30364498164.240002</v>
      </c>
      <c r="R31" s="66">
        <v>30364498164.240002</v>
      </c>
      <c r="S31" s="66">
        <v>30364498164.240002</v>
      </c>
      <c r="T31" s="66">
        <v>2436823518.7600002</v>
      </c>
      <c r="U31" s="66">
        <v>0</v>
      </c>
      <c r="V31" s="91">
        <f t="shared" si="0"/>
        <v>0.92570959358558602</v>
      </c>
    </row>
    <row r="32" spans="1:23" x14ac:dyDescent="0.25">
      <c r="A32" s="42" t="s">
        <v>87</v>
      </c>
      <c r="B32" s="38" t="s">
        <v>58</v>
      </c>
      <c r="C32" s="66">
        <v>0</v>
      </c>
      <c r="D32" s="66">
        <v>0</v>
      </c>
      <c r="E32" s="67">
        <v>0</v>
      </c>
      <c r="F32" s="67">
        <v>15.89</v>
      </c>
      <c r="G32" s="67">
        <v>16.55</v>
      </c>
      <c r="H32" s="67">
        <v>636.01</v>
      </c>
      <c r="I32" s="67">
        <v>24.56</v>
      </c>
      <c r="J32" s="67">
        <v>7.26</v>
      </c>
      <c r="K32" s="86">
        <v>54.31</v>
      </c>
      <c r="L32" s="67">
        <v>282.47000000000003</v>
      </c>
      <c r="M32" s="56">
        <v>0</v>
      </c>
      <c r="N32" s="80">
        <v>819.85</v>
      </c>
      <c r="O32" s="80">
        <v>6.72</v>
      </c>
      <c r="P32" s="56">
        <v>12.57</v>
      </c>
      <c r="Q32" s="80">
        <v>30.59</v>
      </c>
      <c r="R32" s="66">
        <v>1906.78</v>
      </c>
      <c r="S32" s="66">
        <v>1906.78</v>
      </c>
      <c r="T32" s="66">
        <v>-1906.78</v>
      </c>
      <c r="U32" s="66">
        <v>0</v>
      </c>
      <c r="V32" s="91">
        <v>0</v>
      </c>
      <c r="W32" s="32"/>
    </row>
    <row r="33" spans="1:22" hidden="1" x14ac:dyDescent="0.25">
      <c r="A33" s="42" t="s">
        <v>88</v>
      </c>
      <c r="B33" s="38" t="s">
        <v>59</v>
      </c>
      <c r="C33" s="66">
        <v>0</v>
      </c>
      <c r="D33" s="66">
        <v>0</v>
      </c>
      <c r="E33" s="67">
        <v>0</v>
      </c>
      <c r="F33" s="67">
        <v>15.89</v>
      </c>
      <c r="G33" s="67">
        <v>16.55</v>
      </c>
      <c r="H33" s="67">
        <v>636.01</v>
      </c>
      <c r="I33" s="67">
        <v>24.56</v>
      </c>
      <c r="J33" s="67">
        <v>7.26</v>
      </c>
      <c r="K33" s="86">
        <v>54.31</v>
      </c>
      <c r="L33" s="67">
        <v>282.47000000000003</v>
      </c>
      <c r="M33" s="56">
        <v>0</v>
      </c>
      <c r="N33" s="80">
        <v>819.85</v>
      </c>
      <c r="O33" s="80">
        <v>6.72</v>
      </c>
      <c r="P33" s="56">
        <v>12.57</v>
      </c>
      <c r="Q33" s="80">
        <v>30.59</v>
      </c>
      <c r="R33" s="66">
        <v>1906.78</v>
      </c>
      <c r="S33" s="66">
        <v>1906.78</v>
      </c>
      <c r="T33" s="66">
        <v>-1906.78</v>
      </c>
      <c r="U33" s="66">
        <v>0</v>
      </c>
      <c r="V33" s="91" t="e">
        <f t="shared" si="0"/>
        <v>#DIV/0!</v>
      </c>
    </row>
    <row r="34" spans="1:22" hidden="1" x14ac:dyDescent="0.25">
      <c r="A34" s="42" t="s">
        <v>89</v>
      </c>
      <c r="B34" s="38" t="s">
        <v>60</v>
      </c>
      <c r="C34" s="66">
        <v>0</v>
      </c>
      <c r="D34" s="66">
        <v>0</v>
      </c>
      <c r="E34" s="67">
        <v>0</v>
      </c>
      <c r="F34" s="67">
        <v>15.89</v>
      </c>
      <c r="G34" s="67">
        <v>16.55</v>
      </c>
      <c r="H34" s="67">
        <v>636.01</v>
      </c>
      <c r="I34" s="67">
        <v>24.56</v>
      </c>
      <c r="J34" s="67">
        <v>7.26</v>
      </c>
      <c r="K34" s="86">
        <v>54.31</v>
      </c>
      <c r="L34" s="67">
        <v>282.47000000000003</v>
      </c>
      <c r="M34" s="56">
        <v>0</v>
      </c>
      <c r="N34" s="80">
        <v>819.85</v>
      </c>
      <c r="O34" s="80">
        <v>6.72</v>
      </c>
      <c r="P34" s="56">
        <v>12.57</v>
      </c>
      <c r="Q34" s="80">
        <v>30.59</v>
      </c>
      <c r="R34" s="66">
        <v>1906.78</v>
      </c>
      <c r="S34" s="66">
        <v>1906.78</v>
      </c>
      <c r="T34" s="66">
        <v>-1906.78</v>
      </c>
      <c r="U34" s="66">
        <v>0</v>
      </c>
      <c r="V34" s="91" t="e">
        <f t="shared" si="0"/>
        <v>#DIV/0!</v>
      </c>
    </row>
    <row r="35" spans="1:22" ht="26.25" hidden="1" x14ac:dyDescent="0.25">
      <c r="A35" s="42" t="s">
        <v>90</v>
      </c>
      <c r="B35" s="38" t="s">
        <v>61</v>
      </c>
      <c r="C35" s="66">
        <v>0</v>
      </c>
      <c r="D35" s="66">
        <v>0</v>
      </c>
      <c r="E35" s="67">
        <v>0</v>
      </c>
      <c r="F35" s="67">
        <v>15.89</v>
      </c>
      <c r="G35" s="67">
        <v>16.55</v>
      </c>
      <c r="H35" s="67">
        <v>636.01</v>
      </c>
      <c r="I35" s="67">
        <v>24.56</v>
      </c>
      <c r="J35" s="67">
        <v>7.26</v>
      </c>
      <c r="K35" s="86">
        <v>54.31</v>
      </c>
      <c r="L35" s="67">
        <v>282.47000000000003</v>
      </c>
      <c r="M35" s="56">
        <v>0</v>
      </c>
      <c r="N35" s="80">
        <v>819.85</v>
      </c>
      <c r="O35" s="80">
        <v>6.72</v>
      </c>
      <c r="P35" s="56">
        <v>12.57</v>
      </c>
      <c r="Q35" s="80">
        <v>30.59</v>
      </c>
      <c r="R35" s="66">
        <v>1906.78</v>
      </c>
      <c r="S35" s="66">
        <v>1906.78</v>
      </c>
      <c r="T35" s="66">
        <v>-1906.78</v>
      </c>
      <c r="U35" s="66">
        <v>0</v>
      </c>
      <c r="V35" s="91" t="e">
        <f t="shared" si="0"/>
        <v>#DIV/0!</v>
      </c>
    </row>
    <row r="36" spans="1:22" ht="26.25" x14ac:dyDescent="0.25">
      <c r="A36" s="42" t="s">
        <v>123</v>
      </c>
      <c r="B36" s="38" t="s">
        <v>63</v>
      </c>
      <c r="C36" s="66">
        <v>0</v>
      </c>
      <c r="D36" s="66">
        <v>0</v>
      </c>
      <c r="E36" s="67">
        <v>0</v>
      </c>
      <c r="F36" s="67">
        <v>0</v>
      </c>
      <c r="G36" s="67">
        <v>898468</v>
      </c>
      <c r="H36" s="67">
        <v>36656497</v>
      </c>
      <c r="I36" s="67">
        <v>109763047.5</v>
      </c>
      <c r="J36" s="67">
        <v>3482982</v>
      </c>
      <c r="K36" s="86">
        <v>0</v>
      </c>
      <c r="L36" s="80">
        <v>906671</v>
      </c>
      <c r="M36" s="56">
        <v>314391</v>
      </c>
      <c r="N36" s="80">
        <v>5403272</v>
      </c>
      <c r="O36" s="80">
        <v>820833</v>
      </c>
      <c r="P36" s="56">
        <v>7906149</v>
      </c>
      <c r="Q36" s="80">
        <v>58590449</v>
      </c>
      <c r="R36" s="66">
        <v>224742759.5</v>
      </c>
      <c r="S36" s="66">
        <v>224742759.5</v>
      </c>
      <c r="T36" s="66">
        <v>-224742759.5</v>
      </c>
      <c r="U36" s="66">
        <v>0</v>
      </c>
      <c r="V36" s="91">
        <v>0</v>
      </c>
    </row>
    <row r="37" spans="1:22" hidden="1" x14ac:dyDescent="0.25">
      <c r="A37" s="24" t="s">
        <v>124</v>
      </c>
      <c r="B37" s="23" t="s">
        <v>64</v>
      </c>
      <c r="C37" s="82">
        <v>0</v>
      </c>
      <c r="D37" s="66">
        <v>0</v>
      </c>
      <c r="E37" s="67">
        <v>0</v>
      </c>
      <c r="F37" s="67">
        <v>0</v>
      </c>
      <c r="G37" s="67">
        <v>898468</v>
      </c>
      <c r="H37" s="67">
        <v>34555392</v>
      </c>
      <c r="I37" s="67">
        <v>107959453.5</v>
      </c>
      <c r="J37" s="67"/>
      <c r="K37" s="67"/>
      <c r="L37" s="67"/>
      <c r="M37" s="66"/>
      <c r="N37" s="79"/>
      <c r="O37" s="80"/>
      <c r="P37" s="80"/>
      <c r="Q37" s="80"/>
      <c r="R37" s="66">
        <f>+R38+R39+R40</f>
        <v>146896295.5</v>
      </c>
      <c r="S37" s="66">
        <f>+S38+S39+S40</f>
        <v>146896295.5</v>
      </c>
      <c r="T37" s="66">
        <f>+T38+T39+T40</f>
        <v>-146896295.5</v>
      </c>
      <c r="U37" s="66">
        <f t="shared" ref="U37:U42" si="2">+R37-S37</f>
        <v>0</v>
      </c>
      <c r="V37" s="46" t="e">
        <f t="shared" si="0"/>
        <v>#DIV/0!</v>
      </c>
    </row>
    <row r="38" spans="1:22" hidden="1" x14ac:dyDescent="0.25">
      <c r="A38" s="24" t="s">
        <v>125</v>
      </c>
      <c r="B38" s="23" t="s">
        <v>126</v>
      </c>
      <c r="C38" s="82">
        <v>0</v>
      </c>
      <c r="D38" s="66">
        <v>0</v>
      </c>
      <c r="E38" s="67">
        <v>0</v>
      </c>
      <c r="F38" s="67">
        <v>0</v>
      </c>
      <c r="G38" s="67">
        <v>0</v>
      </c>
      <c r="H38" s="67">
        <v>33449043</v>
      </c>
      <c r="I38" s="67">
        <v>8480942</v>
      </c>
      <c r="J38" s="67"/>
      <c r="K38" s="67"/>
      <c r="L38" s="67"/>
      <c r="M38" s="66"/>
      <c r="N38" s="79"/>
      <c r="O38" s="80"/>
      <c r="P38" s="80"/>
      <c r="Q38" s="80"/>
      <c r="R38" s="66">
        <v>41929985</v>
      </c>
      <c r="S38" s="66">
        <v>41929985</v>
      </c>
      <c r="T38" s="66" t="s">
        <v>127</v>
      </c>
      <c r="U38" s="66">
        <f t="shared" si="2"/>
        <v>0</v>
      </c>
      <c r="V38" s="46" t="e">
        <f t="shared" si="0"/>
        <v>#DIV/0!</v>
      </c>
    </row>
    <row r="39" spans="1:22" ht="30" hidden="1" x14ac:dyDescent="0.25">
      <c r="A39" s="24" t="s">
        <v>128</v>
      </c>
      <c r="B39" s="23" t="s">
        <v>66</v>
      </c>
      <c r="C39" s="82"/>
      <c r="D39" s="66"/>
      <c r="E39" s="67">
        <v>0</v>
      </c>
      <c r="F39" s="67"/>
      <c r="G39" s="67"/>
      <c r="H39" s="67"/>
      <c r="I39" s="67"/>
      <c r="J39" s="67"/>
      <c r="K39" s="67"/>
      <c r="L39" s="67"/>
      <c r="M39" s="66"/>
      <c r="N39" s="79"/>
      <c r="O39" s="80"/>
      <c r="P39" s="80"/>
      <c r="Q39" s="80"/>
      <c r="R39" s="66">
        <v>2004817</v>
      </c>
      <c r="S39" s="66">
        <v>2004817</v>
      </c>
      <c r="T39" s="66" t="s">
        <v>129</v>
      </c>
      <c r="U39" s="66">
        <f t="shared" si="2"/>
        <v>0</v>
      </c>
      <c r="V39" s="46"/>
    </row>
    <row r="40" spans="1:22" ht="30" hidden="1" x14ac:dyDescent="0.25">
      <c r="A40" s="24" t="s">
        <v>130</v>
      </c>
      <c r="B40" s="23" t="s">
        <v>131</v>
      </c>
      <c r="C40" s="82"/>
      <c r="D40" s="66"/>
      <c r="E40" s="67">
        <v>0</v>
      </c>
      <c r="F40" s="67"/>
      <c r="G40" s="67"/>
      <c r="H40" s="67"/>
      <c r="I40" s="67"/>
      <c r="J40" s="67"/>
      <c r="K40" s="67"/>
      <c r="L40" s="67"/>
      <c r="M40" s="66"/>
      <c r="N40" s="79"/>
      <c r="O40" s="80"/>
      <c r="P40" s="80"/>
      <c r="Q40" s="80"/>
      <c r="R40" s="66">
        <v>102961493.5</v>
      </c>
      <c r="S40" s="66">
        <v>102961493.5</v>
      </c>
      <c r="T40" s="66" t="s">
        <v>132</v>
      </c>
      <c r="U40" s="66">
        <f t="shared" si="2"/>
        <v>0</v>
      </c>
      <c r="V40" s="46"/>
    </row>
    <row r="41" spans="1:22" hidden="1" x14ac:dyDescent="0.25">
      <c r="A41" s="24" t="s">
        <v>133</v>
      </c>
      <c r="B41" s="23" t="s">
        <v>67</v>
      </c>
      <c r="C41" s="82">
        <v>0</v>
      </c>
      <c r="D41" s="66">
        <v>0</v>
      </c>
      <c r="E41" s="67">
        <v>0</v>
      </c>
      <c r="F41" s="67">
        <v>0</v>
      </c>
      <c r="G41" s="67">
        <v>0</v>
      </c>
      <c r="H41" s="67">
        <v>2101105</v>
      </c>
      <c r="I41" s="67">
        <v>1803594</v>
      </c>
      <c r="J41" s="67"/>
      <c r="K41" s="67"/>
      <c r="L41" s="67"/>
      <c r="M41" s="66"/>
      <c r="N41" s="79"/>
      <c r="O41" s="80"/>
      <c r="P41" s="80"/>
      <c r="Q41" s="80"/>
      <c r="R41" s="66">
        <f>+R42</f>
        <v>3904699</v>
      </c>
      <c r="S41" s="66">
        <f>+S42</f>
        <v>3904699</v>
      </c>
      <c r="T41" s="66" t="str">
        <f>+T42</f>
        <v>-3.904.699,00</v>
      </c>
      <c r="U41" s="66">
        <f t="shared" si="2"/>
        <v>0</v>
      </c>
      <c r="V41" s="46">
        <v>0</v>
      </c>
    </row>
    <row r="42" spans="1:22" ht="15.75" hidden="1" thickBot="1" x14ac:dyDescent="0.3">
      <c r="A42" s="27" t="s">
        <v>134</v>
      </c>
      <c r="B42" s="28" t="s">
        <v>69</v>
      </c>
      <c r="C42" s="83">
        <v>0</v>
      </c>
      <c r="D42" s="84">
        <v>0</v>
      </c>
      <c r="E42" s="85">
        <v>0</v>
      </c>
      <c r="F42" s="85">
        <v>0</v>
      </c>
      <c r="G42" s="67">
        <v>0</v>
      </c>
      <c r="H42" s="67">
        <v>2101105</v>
      </c>
      <c r="I42" s="85">
        <v>1803594</v>
      </c>
      <c r="J42" s="85"/>
      <c r="K42" s="85"/>
      <c r="L42" s="85"/>
      <c r="M42" s="84"/>
      <c r="N42" s="85"/>
      <c r="O42" s="85"/>
      <c r="P42" s="85"/>
      <c r="Q42" s="85"/>
      <c r="R42" s="66">
        <v>3904699</v>
      </c>
      <c r="S42" s="66">
        <v>3904699</v>
      </c>
      <c r="T42" s="66" t="s">
        <v>135</v>
      </c>
      <c r="U42" s="66">
        <f t="shared" si="2"/>
        <v>0</v>
      </c>
      <c r="V42" s="46">
        <v>0</v>
      </c>
    </row>
    <row r="44" spans="1:22" x14ac:dyDescent="0.25">
      <c r="F44" s="43"/>
    </row>
    <row r="45" spans="1:22" x14ac:dyDescent="0.25">
      <c r="I45" s="2"/>
    </row>
    <row r="47" spans="1:22" x14ac:dyDescent="0.25">
      <c r="M47" s="56"/>
    </row>
    <row r="49" spans="2:2" x14ac:dyDescent="0.25">
      <c r="B49" s="1" t="s">
        <v>136</v>
      </c>
    </row>
  </sheetData>
  <mergeCells count="5">
    <mergeCell ref="B3:B4"/>
    <mergeCell ref="A3:A4"/>
    <mergeCell ref="C3:E3"/>
    <mergeCell ref="A1:V1"/>
    <mergeCell ref="A2:V2"/>
  </mergeCells>
  <pageMargins left="0.70866141732283472" right="0.70866141732283472" top="0.74803149606299213" bottom="0.74803149606299213" header="0.31496062992125984" footer="0.31496062992125984"/>
  <pageSetup paperSize="157" scale="64" orientation="landscape" r:id="rId1"/>
  <rowBreaks count="1" manualBreakCount="1">
    <brk id="36" max="21" man="1"/>
  </rowBreaks>
  <ignoredErrors>
    <ignoredError sqref="A7" twoDigitTextYear="1"/>
  </ignoredError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3</vt:i4>
      </vt:variant>
      <vt:variant>
        <vt:lpstr>Rangos con nombre</vt:lpstr>
      </vt:variant>
      <vt:variant>
        <vt:i4>1</vt:i4>
      </vt:variant>
    </vt:vector>
  </HeadingPairs>
  <TitlesOfParts>
    <vt:vector size="4" baseType="lpstr">
      <vt:lpstr>FEBRERO </vt:lpstr>
      <vt:lpstr>ENERO </vt:lpstr>
      <vt:lpstr>ingresos</vt:lpstr>
      <vt:lpstr>ingresos!Área_de_impresión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Lisbett Rocio Casagua Lopez</dc:creator>
  <cp:keywords/>
  <dc:description/>
  <cp:lastModifiedBy>Diana Melisa Vasquez Florez</cp:lastModifiedBy>
  <cp:revision/>
  <dcterms:created xsi:type="dcterms:W3CDTF">2021-11-04T14:12:01Z</dcterms:created>
  <dcterms:modified xsi:type="dcterms:W3CDTF">2026-02-20T16:10:43Z</dcterms:modified>
  <cp:category/>
  <cp:contentStatus/>
</cp:coreProperties>
</file>