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merov\Desktop\Patricia\"/>
    </mc:Choice>
  </mc:AlternateContent>
  <bookViews>
    <workbookView xWindow="390" yWindow="75" windowWidth="14580" windowHeight="1560"/>
  </bookViews>
  <sheets>
    <sheet name="AVES FINAL" sheetId="14" r:id="rId1"/>
  </sheets>
  <calcPr calcId="152511"/>
</workbook>
</file>

<file path=xl/calcChain.xml><?xml version="1.0" encoding="utf-8"?>
<calcChain xmlns="http://schemas.openxmlformats.org/spreadsheetml/2006/main">
  <c r="C7" i="14" l="1"/>
  <c r="C9" i="14" s="1"/>
  <c r="C19" i="14" s="1"/>
  <c r="C133" i="14" l="1"/>
  <c r="C30" i="14"/>
  <c r="D30" i="14" s="1"/>
  <c r="C176" i="14"/>
  <c r="C182" i="14"/>
  <c r="C55" i="14"/>
  <c r="C115" i="14"/>
  <c r="C152" i="14"/>
  <c r="C117" i="14"/>
  <c r="C15" i="14"/>
  <c r="D15" i="14" s="1"/>
  <c r="D19" i="14"/>
  <c r="E19" i="14" s="1"/>
  <c r="C39" i="14"/>
  <c r="D39" i="14" s="1"/>
  <c r="C26" i="14"/>
  <c r="D26" i="14" s="1"/>
  <c r="E26" i="14" s="1"/>
  <c r="C151" i="14"/>
  <c r="E15" i="14" l="1"/>
  <c r="E39" i="14"/>
  <c r="E30" i="14"/>
</calcChain>
</file>

<file path=xl/comments1.xml><?xml version="1.0" encoding="utf-8"?>
<comments xmlns="http://schemas.openxmlformats.org/spreadsheetml/2006/main">
  <authors>
    <author>Jazmin Mercedes Mantilla Pulido</author>
  </authors>
  <commentList>
    <comment ref="D152" authorId="0" shapeId="0">
      <text>
        <r>
          <rPr>
            <b/>
            <sz val="8"/>
            <color indexed="81"/>
            <rFont val="Tahoma"/>
            <family val="2"/>
          </rPr>
          <t>Jazmin Mercedes Mantilla Pulido:</t>
        </r>
        <r>
          <rPr>
            <sz val="8"/>
            <color indexed="81"/>
            <rFont val="Tahoma"/>
            <family val="2"/>
          </rPr>
          <t xml:space="preserve">
se incluye 11 de pcb</t>
        </r>
      </text>
    </comment>
  </commentList>
</comments>
</file>

<file path=xl/sharedStrings.xml><?xml version="1.0" encoding="utf-8"?>
<sst xmlns="http://schemas.openxmlformats.org/spreadsheetml/2006/main" count="646" uniqueCount="220">
  <si>
    <t>salbutamol</t>
  </si>
  <si>
    <t>cimaterol</t>
  </si>
  <si>
    <t>ractopamina</t>
  </si>
  <si>
    <t xml:space="preserve"> amoxicilina</t>
  </si>
  <si>
    <t>cefazolina</t>
  </si>
  <si>
    <t>desfuroilceftiofur (DCCD)</t>
  </si>
  <si>
    <t>ampicilina</t>
  </si>
  <si>
    <t>penicilina G</t>
  </si>
  <si>
    <t>oxacilina</t>
  </si>
  <si>
    <t>cloxacilina</t>
  </si>
  <si>
    <t>nafcilina</t>
  </si>
  <si>
    <t>dicloxacilina</t>
  </si>
  <si>
    <t>ciprofloxacina desethylene</t>
  </si>
  <si>
    <t>norfloxacina</t>
  </si>
  <si>
    <t>ciprofloxacina</t>
  </si>
  <si>
    <t>danofloxacina</t>
  </si>
  <si>
    <t>enrofloxacina</t>
  </si>
  <si>
    <t>acetato de melengestrol</t>
  </si>
  <si>
    <t>zeranol</t>
  </si>
  <si>
    <t>lincomicina</t>
  </si>
  <si>
    <t>pirlimicina</t>
  </si>
  <si>
    <t>clindamicina</t>
  </si>
  <si>
    <t>gamitromicina</t>
  </si>
  <si>
    <t>tilmicosina</t>
  </si>
  <si>
    <t>eritromicina</t>
  </si>
  <si>
    <t>tilosina</t>
  </si>
  <si>
    <t>tulatromicina</t>
  </si>
  <si>
    <t>sulfadiazina</t>
  </si>
  <si>
    <t>sulfatiazol</t>
  </si>
  <si>
    <t>sulfapiridina</t>
  </si>
  <si>
    <t>sulfamerazina</t>
  </si>
  <si>
    <t>sulfametizol</t>
  </si>
  <si>
    <t>sulfametazina</t>
  </si>
  <si>
    <t>sulfametoxipiridazina</t>
  </si>
  <si>
    <t>sulfachloropyridazine</t>
  </si>
  <si>
    <t>sulfadoxina</t>
  </si>
  <si>
    <t>sulfametoxazol</t>
  </si>
  <si>
    <t>sulfaethoxypyridazine</t>
  </si>
  <si>
    <t>sulfadimetoxina</t>
  </si>
  <si>
    <t>sulfaquinoxalina</t>
  </si>
  <si>
    <t>oxytetracline</t>
  </si>
  <si>
    <t>tetraciclina</t>
  </si>
  <si>
    <t>clortetraciclina</t>
  </si>
  <si>
    <t>β-lactámicos / cefalosporina</t>
  </si>
  <si>
    <t>Macrólidos / Lincosamida</t>
  </si>
  <si>
    <t>Tetraciclina</t>
  </si>
  <si>
    <t>REGULATORY PROGRAMME FOR CONTROL OF RESIDUES IN FOOD</t>
  </si>
  <si>
    <t>COUNTRY</t>
  </si>
  <si>
    <t>DATE</t>
  </si>
  <si>
    <t xml:space="preserve">YEAR OF PLAN IMPLEMENTATION </t>
  </si>
  <si>
    <t>ANIMAL SPECIES / PRODUCT</t>
  </si>
  <si>
    <t>NUMBER OF SAMPLES</t>
  </si>
  <si>
    <t>ACCORDING TO EU REQUIREMENTS</t>
  </si>
  <si>
    <t>ACCORDING TO CODEX ALIMENTARIUS</t>
  </si>
  <si>
    <t>OTHER</t>
  </si>
  <si>
    <t>PLAN</t>
  </si>
  <si>
    <t>GROUP OF SUBSTANCES TO BE MONITORED</t>
  </si>
  <si>
    <t>COMPOUND or MARKER RESIDUE</t>
  </si>
  <si>
    <t>MATRIX ANALYSED</t>
  </si>
  <si>
    <t>CONFIRMATORY METHOD</t>
  </si>
  <si>
    <t>FARM</t>
  </si>
  <si>
    <t>SLAUGHTER</t>
  </si>
  <si>
    <t>TOTAL</t>
  </si>
  <si>
    <t>MIN</t>
  </si>
  <si>
    <t>A1</t>
  </si>
  <si>
    <t>STILBENES</t>
  </si>
  <si>
    <t>A3</t>
  </si>
  <si>
    <t>STEROIDS (WITH ANDROGENIC, ESTROGENIC OR PROGESTAGENIC ACTIVITY)</t>
  </si>
  <si>
    <t>A4</t>
  </si>
  <si>
    <t>RESORCYLIC ACID LACTONES</t>
  </si>
  <si>
    <t>A5</t>
  </si>
  <si>
    <t>BETA AGONISTS</t>
  </si>
  <si>
    <t>A6</t>
  </si>
  <si>
    <t>B1</t>
  </si>
  <si>
    <t>ANTIBACTERIAL SUBSTANCES</t>
  </si>
  <si>
    <t>B2a</t>
  </si>
  <si>
    <t>ANTHELMINTICS</t>
  </si>
  <si>
    <t>B2c</t>
  </si>
  <si>
    <t>B3a</t>
  </si>
  <si>
    <t>B3c</t>
  </si>
  <si>
    <t>CHEMICAL ELEMENTS</t>
  </si>
  <si>
    <t>B3d</t>
  </si>
  <si>
    <t>MYCOTOXINS</t>
  </si>
  <si>
    <t>Fenicol</t>
  </si>
  <si>
    <t>florfenicol</t>
  </si>
  <si>
    <t>Fluoroquinolonas</t>
  </si>
  <si>
    <t>sulfanitran</t>
  </si>
  <si>
    <t>Sulfonamidas</t>
  </si>
  <si>
    <t>clembuterol</t>
  </si>
  <si>
    <t>zilpaterol</t>
  </si>
  <si>
    <t>Ivermectina</t>
  </si>
  <si>
    <t>tianfenicol</t>
  </si>
  <si>
    <t xml:space="preserve">Diethylstilbestrol (DES) </t>
  </si>
  <si>
    <t>progesterone</t>
  </si>
  <si>
    <t>17-β estradiol</t>
  </si>
  <si>
    <t>testosterone</t>
  </si>
  <si>
    <t>trenbolone</t>
  </si>
  <si>
    <t>carbaril</t>
  </si>
  <si>
    <t>aldicarb</t>
  </si>
  <si>
    <t>metomilo</t>
  </si>
  <si>
    <t>oxamilo</t>
  </si>
  <si>
    <t>Deltametrina</t>
  </si>
  <si>
    <t>Cipermetrina</t>
  </si>
  <si>
    <t xml:space="preserve">Toxafeno </t>
  </si>
  <si>
    <t>Lindano</t>
  </si>
  <si>
    <t>DDT y metabolitos</t>
  </si>
  <si>
    <t>Heptacloroepóxido</t>
  </si>
  <si>
    <t>Hexaclorobenceno</t>
  </si>
  <si>
    <t>Isobenzán</t>
  </si>
  <si>
    <t>Endrín</t>
  </si>
  <si>
    <t>Heptacloro</t>
  </si>
  <si>
    <t>A : B  Endosulfan: Endosulfán Sulfato</t>
  </si>
  <si>
    <t>Dieldrin</t>
  </si>
  <si>
    <t>Aldrin</t>
  </si>
  <si>
    <t>Hexaclorociclohexano - Isómeros Alfa y Beta</t>
  </si>
  <si>
    <t>Clordano</t>
  </si>
  <si>
    <t>Metoxicloro</t>
  </si>
  <si>
    <t>Mirex</t>
  </si>
  <si>
    <t>neomicina</t>
  </si>
  <si>
    <t>aminoglucosido</t>
  </si>
  <si>
    <t>gentamicina</t>
  </si>
  <si>
    <t>espiramicina</t>
  </si>
  <si>
    <t>estreptomicina</t>
  </si>
  <si>
    <t>sarafloxacina</t>
  </si>
  <si>
    <t>difloxacina</t>
  </si>
  <si>
    <t>3-hydroxycarbofuran</t>
  </si>
  <si>
    <t>bifenthrin</t>
  </si>
  <si>
    <t>carbofuran</t>
  </si>
  <si>
    <t>trans-chlordane</t>
  </si>
  <si>
    <t>L-cyhalothrin</t>
  </si>
  <si>
    <t>endosulfan I</t>
  </si>
  <si>
    <t>endosulfan II</t>
  </si>
  <si>
    <t>endosulfan sulfate</t>
  </si>
  <si>
    <t>trans-heptachlor epoxide</t>
  </si>
  <si>
    <t>methomyl</t>
  </si>
  <si>
    <t>mirex</t>
  </si>
  <si>
    <t>trans-nonachlor</t>
  </si>
  <si>
    <t>oxychlordane</t>
  </si>
  <si>
    <t>permethrin (cis &amp; trans)</t>
  </si>
  <si>
    <t>tefluthrin</t>
  </si>
  <si>
    <t>cadmio</t>
  </si>
  <si>
    <t>plomo</t>
  </si>
  <si>
    <t>aflatoxina B1</t>
  </si>
  <si>
    <t>aflatoxina B2</t>
  </si>
  <si>
    <t>aflatoxina G1</t>
  </si>
  <si>
    <t>aflatoxina G2</t>
  </si>
  <si>
    <t>dietilestilbestrol</t>
  </si>
  <si>
    <t>dienestrol</t>
  </si>
  <si>
    <t>hexestrol</t>
  </si>
  <si>
    <t>metiltestosterona</t>
  </si>
  <si>
    <t>metronidazol</t>
  </si>
  <si>
    <t>dimetridazol</t>
  </si>
  <si>
    <t>ronidazole</t>
  </si>
  <si>
    <t>ipronidazole</t>
  </si>
  <si>
    <t>POULTRY</t>
  </si>
  <si>
    <t xml:space="preserve">National PRODUCTION DATA in TONNES (referring to the previous year) </t>
  </si>
  <si>
    <t>EU EXPORT DATA in TONNES (referring to the previous year)</t>
  </si>
  <si>
    <r>
      <t xml:space="preserve">PRODUCTION DATA in </t>
    </r>
    <r>
      <rPr>
        <b/>
        <u/>
        <sz val="8"/>
        <rFont val="Arial"/>
        <family val="2"/>
      </rPr>
      <t>TONNES</t>
    </r>
    <r>
      <rPr>
        <b/>
        <sz val="8"/>
        <rFont val="Arial"/>
        <family val="2"/>
      </rPr>
      <t xml:space="preserve"> for calculation of SAMPLE NUMBERS.  (referring to previous year's production)</t>
    </r>
  </si>
  <si>
    <r>
      <t xml:space="preserve">See Instruction sheet, note 4.  If a </t>
    </r>
    <r>
      <rPr>
        <b/>
        <sz val="8"/>
        <rFont val="Arial"/>
        <family val="2"/>
      </rPr>
      <t>split system</t>
    </r>
    <r>
      <rPr>
        <sz val="8"/>
        <rFont val="Arial"/>
        <family val="2"/>
      </rPr>
      <t xml:space="preserve"> is in place for exports to the EU, </t>
    </r>
    <r>
      <rPr>
        <b/>
        <sz val="8"/>
        <rFont val="Arial"/>
        <family val="2"/>
      </rPr>
      <t>actual export data</t>
    </r>
    <r>
      <rPr>
        <sz val="8"/>
        <rFont val="Arial"/>
        <family val="2"/>
      </rPr>
      <t xml:space="preserve"> may be entered in this cell.  If there is no split system, and </t>
    </r>
    <r>
      <rPr>
        <b/>
        <sz val="8"/>
        <rFont val="Arial"/>
        <family val="2"/>
      </rPr>
      <t>poultry from all farms are eligible for export to the EU,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national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production data</t>
    </r>
    <r>
      <rPr>
        <sz val="8"/>
        <rFont val="Arial"/>
        <family val="2"/>
      </rPr>
      <t xml:space="preserve"> must be entered in this cell.  </t>
    </r>
    <r>
      <rPr>
        <b/>
        <sz val="8"/>
        <rFont val="Arial"/>
        <family val="2"/>
      </rPr>
      <t xml:space="preserve">NB:  If production is &lt; 5000 tonnes per annum, the sample rate is one sample per 200 tonnes.  If &gt; 5000 tonnes per annum, the minimum number of samples is </t>
    </r>
    <r>
      <rPr>
        <b/>
        <u/>
        <sz val="8"/>
        <rFont val="Arial"/>
        <family val="2"/>
      </rPr>
      <t>100 for each substance group</t>
    </r>
    <r>
      <rPr>
        <b/>
        <sz val="8"/>
        <rFont val="Arial"/>
        <family val="2"/>
      </rPr>
      <t xml:space="preserve">.          </t>
    </r>
    <r>
      <rPr>
        <sz val="8"/>
        <rFont val="Arial"/>
        <family val="2"/>
      </rPr>
      <t>For a more detailed description of the options see hyperlink------------------------------------------------------------------------------&gt;</t>
    </r>
  </si>
  <si>
    <t>MINIMUM NO OF SAMPLES</t>
  </si>
  <si>
    <r>
      <t>NUMBER OF SAMPLES</t>
    </r>
    <r>
      <rPr>
        <sz val="7"/>
        <rFont val="Arial"/>
        <family val="2"/>
      </rPr>
      <t xml:space="preserve">  </t>
    </r>
  </si>
  <si>
    <t>Chloramphenicol + Nitrofurans+ Nitroimidazoles</t>
  </si>
  <si>
    <t>CHLORAMPHENICOL</t>
  </si>
  <si>
    <t>NITROFURANS</t>
  </si>
  <si>
    <t>Nitrofurantoin metabolite</t>
  </si>
  <si>
    <t>Furaltadone metabolite</t>
  </si>
  <si>
    <t>Furazolidone metabolite</t>
  </si>
  <si>
    <t>Nitrofurazone metabolite</t>
  </si>
  <si>
    <t>NITROIMIDAZOLES</t>
  </si>
  <si>
    <t>Ronidazole</t>
  </si>
  <si>
    <t>Dimetridazole</t>
  </si>
  <si>
    <t>Metronidazole</t>
  </si>
  <si>
    <t>Ipronidazole</t>
  </si>
  <si>
    <t>B2a + B2b + B2c + B2e</t>
  </si>
  <si>
    <t xml:space="preserve">B3a + B3c + B3d </t>
  </si>
  <si>
    <t>cloranfenicol</t>
  </si>
  <si>
    <t>AOZ</t>
  </si>
  <si>
    <t>SEM</t>
  </si>
  <si>
    <t>AMOZ</t>
  </si>
  <si>
    <t>AHD</t>
  </si>
  <si>
    <t>HÍGADO</t>
  </si>
  <si>
    <t>HPLC-Ms/Ms</t>
  </si>
  <si>
    <t>MÚSCULO</t>
  </si>
  <si>
    <t>GRASA</t>
  </si>
  <si>
    <t>RIÑÓN</t>
  </si>
  <si>
    <t>CG-FID</t>
  </si>
  <si>
    <t>ICP-Ms</t>
  </si>
  <si>
    <t>HPLC-F</t>
  </si>
  <si>
    <t>SCREENING METHOD</t>
  </si>
  <si>
    <r>
      <t xml:space="preserve">SCREEN.METH. DETECTION LIMIT </t>
    </r>
    <r>
      <rPr>
        <b/>
        <sz val="6"/>
        <rFont val="Arial"/>
        <family val="2"/>
      </rPr>
      <t>[</t>
    </r>
    <r>
      <rPr>
        <b/>
        <sz val="6"/>
        <rFont val="Times New Roman"/>
        <family val="1"/>
      </rPr>
      <t>μg/Kg</t>
    </r>
    <r>
      <rPr>
        <b/>
        <sz val="6"/>
        <rFont val="Arial"/>
        <family val="2"/>
      </rPr>
      <t>]</t>
    </r>
  </si>
  <si>
    <t>B2b</t>
  </si>
  <si>
    <t>ANTICOCCIDIALS</t>
  </si>
  <si>
    <t>Decoquinato</t>
  </si>
  <si>
    <t>COMPUESTO O RESIDUO MARCADOR</t>
  </si>
  <si>
    <t>MATRIZ ANALIZADA</t>
  </si>
  <si>
    <t xml:space="preserve">METODO CONFIRMATORIO </t>
  </si>
  <si>
    <t>NOMBRE DEL LABORATORIO</t>
  </si>
  <si>
    <t>anticoccidiales</t>
  </si>
  <si>
    <t>Clopidol</t>
  </si>
  <si>
    <t>Diclazurilo</t>
  </si>
  <si>
    <t>DNC</t>
  </si>
  <si>
    <t>Lasalocid de sodio</t>
  </si>
  <si>
    <t>Maduramicina de amonio</t>
  </si>
  <si>
    <t>Monensina sódica</t>
  </si>
  <si>
    <t>Narasina</t>
  </si>
  <si>
    <t>Robenidina clorhidrato</t>
  </si>
  <si>
    <t>Salinomicina de sodio</t>
  </si>
  <si>
    <t>Ivemectinas</t>
  </si>
  <si>
    <t>CARBAMATES Y PYRETHROIDS</t>
  </si>
  <si>
    <t>mercurio</t>
  </si>
  <si>
    <t xml:space="preserve">Orgaolorados </t>
  </si>
  <si>
    <t>PCBs</t>
  </si>
  <si>
    <t>AINIA</t>
  </si>
  <si>
    <t>VIAMED</t>
  </si>
  <si>
    <t>AINIA - VIAMED</t>
  </si>
  <si>
    <t>AINIA INVIMA</t>
  </si>
  <si>
    <t>INVIMA - AINIA</t>
  </si>
  <si>
    <t xml:space="preserve">INVIMA  </t>
  </si>
  <si>
    <t xml:space="preserve">ORGANOCHLORINE COMPOUNDS </t>
  </si>
  <si>
    <t>INVIMA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</si>
</sst>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6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89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3" fillId="0" borderId="0" xfId="0" applyNumberFormat="1" applyFont="1"/>
    <xf numFmtId="0" fontId="9" fillId="0" borderId="51" xfId="0" applyFont="1" applyBorder="1" applyAlignment="1">
      <alignment horizontal="center" wrapText="1"/>
    </xf>
    <xf numFmtId="0" fontId="0" fillId="0" borderId="14" xfId="0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left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 applyProtection="1">
      <alignment horizontal="right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vertical="center"/>
    </xf>
    <xf numFmtId="1" fontId="1" fillId="5" borderId="19" xfId="0" applyNumberFormat="1" applyFont="1" applyFill="1" applyBorder="1" applyAlignment="1" applyProtection="1">
      <alignment horizontal="right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vertical="center"/>
    </xf>
    <xf numFmtId="0" fontId="11" fillId="0" borderId="20" xfId="0" applyFont="1" applyBorder="1" applyAlignment="1" applyProtection="1">
      <alignment horizontal="left"/>
      <protection locked="0"/>
    </xf>
    <xf numFmtId="0" fontId="7" fillId="0" borderId="2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9" fillId="0" borderId="21" xfId="0" applyFont="1" applyBorder="1" applyAlignment="1">
      <alignment horizontal="center" vertical="center" wrapText="1"/>
    </xf>
    <xf numFmtId="1" fontId="1" fillId="4" borderId="45" xfId="0" applyNumberFormat="1" applyFont="1" applyFill="1" applyBorder="1" applyAlignment="1" applyProtection="1">
      <alignment horizontal="center" vertical="center"/>
    </xf>
    <xf numFmtId="1" fontId="9" fillId="0" borderId="48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9" fillId="0" borderId="52" xfId="0" applyFont="1" applyBorder="1" applyAlignment="1">
      <alignment horizontal="center" vertical="center" wrapText="1"/>
    </xf>
    <xf numFmtId="0" fontId="11" fillId="0" borderId="32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Fill="1" applyBorder="1" applyAlignment="1" applyProtection="1">
      <alignment horizontal="left" vertical="center" wrapText="1"/>
      <protection locked="0"/>
    </xf>
    <xf numFmtId="0" fontId="11" fillId="0" borderId="32" xfId="0" applyFont="1" applyBorder="1" applyAlignment="1" applyProtection="1">
      <alignment horizontal="left"/>
      <protection locked="0"/>
    </xf>
    <xf numFmtId="0" fontId="11" fillId="0" borderId="38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1" fontId="11" fillId="0" borderId="39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 applyProtection="1">
      <alignment horizontal="left" vertical="center" wrapText="1"/>
      <protection locked="0"/>
    </xf>
    <xf numFmtId="0" fontId="11" fillId="6" borderId="24" xfId="0" applyFont="1" applyFill="1" applyBorder="1" applyAlignment="1" applyProtection="1">
      <alignment horizontal="left" vertical="center" wrapText="1"/>
      <protection locked="0"/>
    </xf>
    <xf numFmtId="0" fontId="11" fillId="6" borderId="24" xfId="0" applyFont="1" applyFill="1" applyBorder="1" applyAlignment="1" applyProtection="1">
      <alignment horizontal="center" vertical="center"/>
      <protection locked="0"/>
    </xf>
    <xf numFmtId="0" fontId="11" fillId="6" borderId="26" xfId="0" applyFont="1" applyFill="1" applyBorder="1" applyAlignment="1" applyProtection="1">
      <alignment horizontal="left" vertical="center"/>
      <protection locked="0"/>
    </xf>
    <xf numFmtId="0" fontId="11" fillId="6" borderId="27" xfId="0" applyFont="1" applyFill="1" applyBorder="1" applyAlignment="1" applyProtection="1">
      <alignment horizontal="left" vertical="center"/>
      <protection locked="0"/>
    </xf>
    <xf numFmtId="0" fontId="11" fillId="6" borderId="30" xfId="0" applyFont="1" applyFill="1" applyBorder="1" applyAlignment="1" applyProtection="1">
      <alignment horizontal="left" vertical="center"/>
      <protection locked="0"/>
    </xf>
    <xf numFmtId="0" fontId="11" fillId="6" borderId="28" xfId="0" applyFont="1" applyFill="1" applyBorder="1" applyAlignment="1" applyProtection="1">
      <alignment horizontal="left" vertical="center"/>
      <protection locked="0"/>
    </xf>
    <xf numFmtId="0" fontId="11" fillId="6" borderId="32" xfId="0" applyFont="1" applyFill="1" applyBorder="1" applyAlignment="1" applyProtection="1">
      <alignment horizontal="left" vertical="center"/>
      <protection locked="0"/>
    </xf>
    <xf numFmtId="0" fontId="11" fillId="6" borderId="26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left" vertical="center" shrinkToFit="1"/>
      <protection locked="0"/>
    </xf>
    <xf numFmtId="0" fontId="11" fillId="6" borderId="26" xfId="1" applyFont="1" applyFill="1" applyBorder="1" applyAlignment="1" applyProtection="1">
      <alignment horizontal="left" vertical="center"/>
      <protection locked="0"/>
    </xf>
    <xf numFmtId="0" fontId="11" fillId="6" borderId="26" xfId="0" applyFont="1" applyFill="1" applyBorder="1" applyAlignment="1" applyProtection="1">
      <alignment vertical="center"/>
      <protection locked="0"/>
    </xf>
    <xf numFmtId="0" fontId="11" fillId="6" borderId="20" xfId="1" applyFont="1" applyFill="1" applyBorder="1" applyAlignment="1" applyProtection="1">
      <alignment horizontal="left" vertical="center"/>
      <protection locked="0"/>
    </xf>
    <xf numFmtId="0" fontId="11" fillId="6" borderId="28" xfId="1" applyFont="1" applyFill="1" applyBorder="1" applyAlignment="1" applyProtection="1">
      <alignment horizontal="left" vertical="center"/>
      <protection locked="0"/>
    </xf>
    <xf numFmtId="0" fontId="11" fillId="6" borderId="29" xfId="1" applyFont="1" applyFill="1" applyBorder="1" applyAlignment="1" applyProtection="1">
      <alignment horizontal="left" vertical="center"/>
      <protection locked="0"/>
    </xf>
    <xf numFmtId="0" fontId="11" fillId="6" borderId="40" xfId="0" applyFont="1" applyFill="1" applyBorder="1" applyAlignment="1" applyProtection="1">
      <alignment horizontal="center" vertical="center"/>
      <protection locked="0"/>
    </xf>
    <xf numFmtId="0" fontId="11" fillId="6" borderId="41" xfId="0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33" xfId="0" applyFont="1" applyFill="1" applyBorder="1" applyAlignment="1" applyProtection="1">
      <alignment horizontal="center" vertical="center"/>
      <protection locked="0"/>
    </xf>
    <xf numFmtId="0" fontId="11" fillId="6" borderId="32" xfId="0" applyFont="1" applyFill="1" applyBorder="1" applyAlignment="1" applyProtection="1">
      <alignment horizontal="center" vertical="center"/>
      <protection locked="0"/>
    </xf>
    <xf numFmtId="0" fontId="11" fillId="6" borderId="42" xfId="0" applyFont="1" applyFill="1" applyBorder="1" applyAlignment="1" applyProtection="1">
      <alignment horizontal="center" vertical="center"/>
      <protection locked="0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0" fontId="11" fillId="6" borderId="50" xfId="0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vertical="center" wrapText="1"/>
      <protection locked="0"/>
    </xf>
    <xf numFmtId="1" fontId="1" fillId="2" borderId="20" xfId="0" applyNumberFormat="1" applyFont="1" applyFill="1" applyBorder="1" applyAlignment="1" applyProtection="1">
      <alignment vertical="center" wrapText="1"/>
      <protection locked="0"/>
    </xf>
    <xf numFmtId="1" fontId="1" fillId="2" borderId="19" xfId="0" applyNumberFormat="1" applyFont="1" applyFill="1" applyBorder="1" applyAlignment="1" applyProtection="1">
      <alignment vertical="center"/>
      <protection locked="0"/>
    </xf>
    <xf numFmtId="1" fontId="1" fillId="2" borderId="20" xfId="0" applyNumberFormat="1" applyFont="1" applyFill="1" applyBorder="1" applyAlignment="1" applyProtection="1">
      <alignment vertical="center"/>
      <protection locked="0"/>
    </xf>
    <xf numFmtId="1" fontId="1" fillId="2" borderId="23" xfId="0" applyNumberFormat="1" applyFont="1" applyFill="1" applyBorder="1" applyAlignment="1" applyProtection="1">
      <alignment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/>
    </xf>
    <xf numFmtId="0" fontId="11" fillId="0" borderId="27" xfId="0" applyFont="1" applyFill="1" applyBorder="1" applyAlignment="1" applyProtection="1">
      <alignment horizontal="center" vertical="center" wrapText="1"/>
      <protection locked="0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0" fontId="11" fillId="6" borderId="29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 applyProtection="1">
      <alignment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vertical="center" wrapText="1"/>
      <protection locked="0"/>
    </xf>
    <xf numFmtId="0" fontId="11" fillId="6" borderId="31" xfId="0" applyFont="1" applyFill="1" applyBorder="1" applyAlignment="1" applyProtection="1">
      <alignment horizontal="center" vertical="center"/>
      <protection locked="0"/>
    </xf>
    <xf numFmtId="1" fontId="1" fillId="4" borderId="9" xfId="0" applyNumberFormat="1" applyFont="1" applyFill="1" applyBorder="1" applyAlignment="1">
      <alignment horizontal="center" vertical="center"/>
    </xf>
    <xf numFmtId="1" fontId="1" fillId="2" borderId="54" xfId="0" applyNumberFormat="1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/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" fontId="1" fillId="4" borderId="7" xfId="0" applyNumberFormat="1" applyFont="1" applyFill="1" applyBorder="1" applyAlignment="1" applyProtection="1">
      <alignment horizontal="center" vertical="center"/>
    </xf>
    <xf numFmtId="1" fontId="1" fillId="4" borderId="10" xfId="0" applyNumberFormat="1" applyFont="1" applyFill="1" applyBorder="1" applyAlignment="1" applyProtection="1">
      <alignment horizontal="center" vertical="center"/>
    </xf>
    <xf numFmtId="1" fontId="1" fillId="4" borderId="8" xfId="0" applyNumberFormat="1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1" fontId="9" fillId="0" borderId="18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" fontId="1" fillId="4" borderId="19" xfId="0" applyNumberFormat="1" applyFont="1" applyFill="1" applyBorder="1" applyAlignment="1">
      <alignment horizontal="center" vertical="center"/>
    </xf>
    <xf numFmtId="1" fontId="1" fillId="4" borderId="20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19" xfId="0" applyNumberFormat="1" applyFont="1" applyFill="1" applyBorder="1" applyAlignment="1" applyProtection="1">
      <alignment horizontal="center" vertical="center"/>
    </xf>
    <xf numFmtId="1" fontId="1" fillId="4" borderId="20" xfId="0" applyNumberFormat="1" applyFont="1" applyFill="1" applyBorder="1" applyAlignment="1" applyProtection="1">
      <alignment horizontal="center" vertical="center"/>
    </xf>
    <xf numFmtId="1" fontId="1" fillId="4" borderId="23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1" fontId="1" fillId="5" borderId="19" xfId="0" applyNumberFormat="1" applyFont="1" applyFill="1" applyBorder="1" applyAlignment="1">
      <alignment horizontal="center" vertical="center"/>
    </xf>
    <xf numFmtId="1" fontId="1" fillId="5" borderId="20" xfId="0" applyNumberFormat="1" applyFont="1" applyFill="1" applyBorder="1" applyAlignment="1">
      <alignment horizontal="center" vertical="center"/>
    </xf>
    <xf numFmtId="1" fontId="1" fillId="5" borderId="23" xfId="0" applyNumberFormat="1" applyFont="1" applyFill="1" applyBorder="1" applyAlignment="1">
      <alignment horizontal="center" vertical="center"/>
    </xf>
    <xf numFmtId="1" fontId="1" fillId="5" borderId="20" xfId="0" applyNumberFormat="1" applyFont="1" applyFill="1" applyBorder="1" applyAlignment="1" applyProtection="1">
      <alignment horizontal="right" vertical="center"/>
    </xf>
    <xf numFmtId="1" fontId="1" fillId="5" borderId="23" xfId="0" applyNumberFormat="1" applyFont="1" applyFill="1" applyBorder="1" applyAlignment="1" applyProtection="1">
      <alignment horizontal="right" vertical="center"/>
    </xf>
    <xf numFmtId="1" fontId="1" fillId="5" borderId="19" xfId="0" applyNumberFormat="1" applyFont="1" applyFill="1" applyBorder="1" applyAlignment="1" applyProtection="1">
      <alignment horizontal="right" vertical="center"/>
    </xf>
    <xf numFmtId="0" fontId="2" fillId="0" borderId="23" xfId="0" applyFont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" fontId="1" fillId="4" borderId="19" xfId="0" applyNumberFormat="1" applyFont="1" applyFill="1" applyBorder="1" applyAlignment="1" applyProtection="1">
      <alignment horizontal="center" vertical="center" wrapText="1"/>
    </xf>
    <xf numFmtId="1" fontId="1" fillId="4" borderId="20" xfId="0" applyNumberFormat="1" applyFont="1" applyFill="1" applyBorder="1" applyAlignment="1" applyProtection="1">
      <alignment horizontal="center" vertical="center" wrapText="1"/>
    </xf>
    <xf numFmtId="1" fontId="7" fillId="0" borderId="30" xfId="0" applyNumberFormat="1" applyFont="1" applyFill="1" applyBorder="1" applyAlignment="1" applyProtection="1">
      <alignment horizontal="left" vertical="center" wrapText="1"/>
      <protection locked="0"/>
    </xf>
    <xf numFmtId="1" fontId="7" fillId="0" borderId="37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39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7" fillId="0" borderId="39" xfId="0" applyNumberFormat="1" applyFont="1" applyFill="1" applyBorder="1" applyAlignment="1" applyProtection="1">
      <alignment horizontal="left" vertical="center" wrapText="1"/>
      <protection locked="0"/>
    </xf>
    <xf numFmtId="1" fontId="7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3" xfId="0" applyFont="1" applyFill="1" applyBorder="1" applyAlignment="1" applyProtection="1">
      <alignment horizontal="left" vertical="center" wrapText="1"/>
      <protection locked="0"/>
    </xf>
    <xf numFmtId="0" fontId="11" fillId="0" borderId="44" xfId="0" applyFont="1" applyFill="1" applyBorder="1" applyAlignment="1" applyProtection="1">
      <alignment horizontal="left" vertical="center" wrapText="1"/>
      <protection locked="0"/>
    </xf>
    <xf numFmtId="1" fontId="1" fillId="5" borderId="34" xfId="0" applyNumberFormat="1" applyFont="1" applyFill="1" applyBorder="1" applyAlignment="1" applyProtection="1">
      <alignment horizontal="center" vertical="center"/>
    </xf>
    <xf numFmtId="1" fontId="1" fillId="5" borderId="35" xfId="0" applyNumberFormat="1" applyFont="1" applyFill="1" applyBorder="1" applyAlignment="1" applyProtection="1">
      <alignment horizontal="center" vertical="center"/>
    </xf>
    <xf numFmtId="1" fontId="1" fillId="5" borderId="36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11" fillId="0" borderId="31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1" fontId="1" fillId="5" borderId="5" xfId="0" applyNumberFormat="1" applyFont="1" applyFill="1" applyBorder="1" applyAlignment="1" applyProtection="1">
      <alignment horizontal="center" vertical="center"/>
    </xf>
    <xf numFmtId="1" fontId="1" fillId="2" borderId="46" xfId="0" applyNumberFormat="1" applyFont="1" applyFill="1" applyBorder="1" applyAlignment="1" applyProtection="1">
      <alignment horizontal="center" vertical="center"/>
      <protection locked="0"/>
    </xf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50" xfId="0" applyFont="1" applyFill="1" applyBorder="1" applyAlignment="1" applyProtection="1">
      <alignment horizontal="left" vertical="center" wrapText="1"/>
      <protection locked="0"/>
    </xf>
    <xf numFmtId="0" fontId="11" fillId="0" borderId="42" xfId="0" applyFont="1" applyFill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>
      <alignment vertical="center" wrapText="1"/>
    </xf>
    <xf numFmtId="1" fontId="1" fillId="5" borderId="18" xfId="0" applyNumberFormat="1" applyFont="1" applyFill="1" applyBorder="1" applyAlignment="1" applyProtection="1">
      <alignment horizontal="center" vertical="center"/>
    </xf>
    <xf numFmtId="1" fontId="1" fillId="5" borderId="21" xfId="0" applyNumberFormat="1" applyFont="1" applyFill="1" applyBorder="1" applyAlignment="1" applyProtection="1">
      <alignment horizontal="center" vertical="center"/>
    </xf>
    <xf numFmtId="1" fontId="1" fillId="2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Fill="1" applyBorder="1" applyAlignment="1" applyProtection="1">
      <alignment horizontal="left" vertical="center" wrapText="1"/>
      <protection locked="0"/>
    </xf>
    <xf numFmtId="1" fontId="1" fillId="5" borderId="18" xfId="0" applyNumberFormat="1" applyFont="1" applyFill="1" applyBorder="1" applyAlignment="1">
      <alignment horizontal="center" vertical="center"/>
    </xf>
    <xf numFmtId="1" fontId="1" fillId="5" borderId="5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0" fontId="11" fillId="0" borderId="30" xfId="1" applyFont="1" applyBorder="1" applyAlignment="1" applyProtection="1">
      <alignment horizontal="center"/>
      <protection locked="0"/>
    </xf>
    <xf numFmtId="0" fontId="11" fillId="0" borderId="37" xfId="1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39" xfId="1" applyFont="1" applyBorder="1" applyAlignment="1" applyProtection="1">
      <alignment horizontal="center"/>
      <protection locked="0"/>
    </xf>
    <xf numFmtId="0" fontId="11" fillId="0" borderId="40" xfId="1" applyFont="1" applyBorder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1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38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50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4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" fontId="4" fillId="0" borderId="30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0" fontId="11" fillId="0" borderId="30" xfId="0" applyFont="1" applyFill="1" applyBorder="1" applyAlignment="1" applyProtection="1">
      <alignment horizontal="left" vertical="center" wrapText="1"/>
      <protection locked="0"/>
    </xf>
    <xf numFmtId="0" fontId="11" fillId="0" borderId="37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342900</xdr:rowOff>
    </xdr:from>
    <xdr:to>
      <xdr:col>5</xdr:col>
      <xdr:colOff>371475</xdr:colOff>
      <xdr:row>6</xdr:row>
      <xdr:rowOff>342900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3028950" y="1704975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6"/>
  <sheetViews>
    <sheetView tabSelected="1" topLeftCell="A143" zoomScale="80" zoomScaleNormal="80" workbookViewId="0">
      <selection activeCell="J182" sqref="J182:J185"/>
    </sheetView>
  </sheetViews>
  <sheetFormatPr baseColWidth="10" defaultColWidth="9.140625" defaultRowHeight="11.25" x14ac:dyDescent="0.2"/>
  <cols>
    <col min="1" max="1" width="3.42578125" style="30" customWidth="1"/>
    <col min="2" max="2" width="24.85546875" style="30" customWidth="1"/>
    <col min="3" max="3" width="10.85546875" style="29" customWidth="1"/>
    <col min="4" max="4" width="9.42578125" style="30" customWidth="1"/>
    <col min="5" max="5" width="8.85546875" style="30" customWidth="1"/>
    <col min="6" max="6" width="9.42578125" style="30" customWidth="1"/>
    <col min="7" max="7" width="19.28515625" style="30" customWidth="1"/>
    <col min="8" max="8" width="17.140625" style="30" customWidth="1"/>
    <col min="9" max="9" width="20.5703125" style="30" customWidth="1"/>
    <col min="10" max="10" width="18.42578125" style="30" customWidth="1"/>
    <col min="11" max="252" width="9.140625" style="30"/>
    <col min="253" max="253" width="3.42578125" style="30" customWidth="1"/>
    <col min="254" max="254" width="24.85546875" style="30" customWidth="1"/>
    <col min="255" max="255" width="7" style="30" customWidth="1"/>
    <col min="256" max="256" width="9.42578125" style="30" customWidth="1"/>
    <col min="257" max="257" width="7.42578125" style="30" customWidth="1"/>
    <col min="258" max="258" width="6.42578125" style="30" customWidth="1"/>
    <col min="259" max="259" width="19.28515625" style="30" customWidth="1"/>
    <col min="260" max="260" width="17.140625" style="30" customWidth="1"/>
    <col min="261" max="261" width="20.5703125" style="30" customWidth="1"/>
    <col min="262" max="262" width="18.42578125" style="30" customWidth="1"/>
    <col min="263" max="263" width="12.42578125" style="30" customWidth="1"/>
    <col min="264" max="264" width="13" style="30" customWidth="1"/>
    <col min="265" max="265" width="18.42578125" style="30" customWidth="1"/>
    <col min="266" max="266" width="24.28515625" style="30" customWidth="1"/>
    <col min="267" max="508" width="9.140625" style="30"/>
    <col min="509" max="509" width="3.42578125" style="30" customWidth="1"/>
    <col min="510" max="510" width="24.85546875" style="30" customWidth="1"/>
    <col min="511" max="511" width="7" style="30" customWidth="1"/>
    <col min="512" max="512" width="9.42578125" style="30" customWidth="1"/>
    <col min="513" max="513" width="7.42578125" style="30" customWidth="1"/>
    <col min="514" max="514" width="6.42578125" style="30" customWidth="1"/>
    <col min="515" max="515" width="19.28515625" style="30" customWidth="1"/>
    <col min="516" max="516" width="17.140625" style="30" customWidth="1"/>
    <col min="517" max="517" width="20.5703125" style="30" customWidth="1"/>
    <col min="518" max="518" width="18.42578125" style="30" customWidth="1"/>
    <col min="519" max="519" width="12.42578125" style="30" customWidth="1"/>
    <col min="520" max="520" width="13" style="30" customWidth="1"/>
    <col min="521" max="521" width="18.42578125" style="30" customWidth="1"/>
    <col min="522" max="522" width="24.28515625" style="30" customWidth="1"/>
    <col min="523" max="764" width="9.140625" style="30"/>
    <col min="765" max="765" width="3.42578125" style="30" customWidth="1"/>
    <col min="766" max="766" width="24.85546875" style="30" customWidth="1"/>
    <col min="767" max="767" width="7" style="30" customWidth="1"/>
    <col min="768" max="768" width="9.42578125" style="30" customWidth="1"/>
    <col min="769" max="769" width="7.42578125" style="30" customWidth="1"/>
    <col min="770" max="770" width="6.42578125" style="30" customWidth="1"/>
    <col min="771" max="771" width="19.28515625" style="30" customWidth="1"/>
    <col min="772" max="772" width="17.140625" style="30" customWidth="1"/>
    <col min="773" max="773" width="20.5703125" style="30" customWidth="1"/>
    <col min="774" max="774" width="18.42578125" style="30" customWidth="1"/>
    <col min="775" max="775" width="12.42578125" style="30" customWidth="1"/>
    <col min="776" max="776" width="13" style="30" customWidth="1"/>
    <col min="777" max="777" width="18.42578125" style="30" customWidth="1"/>
    <col min="778" max="778" width="24.28515625" style="30" customWidth="1"/>
    <col min="779" max="1020" width="9.140625" style="30"/>
    <col min="1021" max="1021" width="3.42578125" style="30" customWidth="1"/>
    <col min="1022" max="1022" width="24.85546875" style="30" customWidth="1"/>
    <col min="1023" max="1023" width="7" style="30" customWidth="1"/>
    <col min="1024" max="1024" width="9.42578125" style="30" customWidth="1"/>
    <col min="1025" max="1025" width="7.42578125" style="30" customWidth="1"/>
    <col min="1026" max="1026" width="6.42578125" style="30" customWidth="1"/>
    <col min="1027" max="1027" width="19.28515625" style="30" customWidth="1"/>
    <col min="1028" max="1028" width="17.140625" style="30" customWidth="1"/>
    <col min="1029" max="1029" width="20.5703125" style="30" customWidth="1"/>
    <col min="1030" max="1030" width="18.42578125" style="30" customWidth="1"/>
    <col min="1031" max="1031" width="12.42578125" style="30" customWidth="1"/>
    <col min="1032" max="1032" width="13" style="30" customWidth="1"/>
    <col min="1033" max="1033" width="18.42578125" style="30" customWidth="1"/>
    <col min="1034" max="1034" width="24.28515625" style="30" customWidth="1"/>
    <col min="1035" max="1276" width="9.140625" style="30"/>
    <col min="1277" max="1277" width="3.42578125" style="30" customWidth="1"/>
    <col min="1278" max="1278" width="24.85546875" style="30" customWidth="1"/>
    <col min="1279" max="1279" width="7" style="30" customWidth="1"/>
    <col min="1280" max="1280" width="9.42578125" style="30" customWidth="1"/>
    <col min="1281" max="1281" width="7.42578125" style="30" customWidth="1"/>
    <col min="1282" max="1282" width="6.42578125" style="30" customWidth="1"/>
    <col min="1283" max="1283" width="19.28515625" style="30" customWidth="1"/>
    <col min="1284" max="1284" width="17.140625" style="30" customWidth="1"/>
    <col min="1285" max="1285" width="20.5703125" style="30" customWidth="1"/>
    <col min="1286" max="1286" width="18.42578125" style="30" customWidth="1"/>
    <col min="1287" max="1287" width="12.42578125" style="30" customWidth="1"/>
    <col min="1288" max="1288" width="13" style="30" customWidth="1"/>
    <col min="1289" max="1289" width="18.42578125" style="30" customWidth="1"/>
    <col min="1290" max="1290" width="24.28515625" style="30" customWidth="1"/>
    <col min="1291" max="1532" width="9.140625" style="30"/>
    <col min="1533" max="1533" width="3.42578125" style="30" customWidth="1"/>
    <col min="1534" max="1534" width="24.85546875" style="30" customWidth="1"/>
    <col min="1535" max="1535" width="7" style="30" customWidth="1"/>
    <col min="1536" max="1536" width="9.42578125" style="30" customWidth="1"/>
    <col min="1537" max="1537" width="7.42578125" style="30" customWidth="1"/>
    <col min="1538" max="1538" width="6.42578125" style="30" customWidth="1"/>
    <col min="1539" max="1539" width="19.28515625" style="30" customWidth="1"/>
    <col min="1540" max="1540" width="17.140625" style="30" customWidth="1"/>
    <col min="1541" max="1541" width="20.5703125" style="30" customWidth="1"/>
    <col min="1542" max="1542" width="18.42578125" style="30" customWidth="1"/>
    <col min="1543" max="1543" width="12.42578125" style="30" customWidth="1"/>
    <col min="1544" max="1544" width="13" style="30" customWidth="1"/>
    <col min="1545" max="1545" width="18.42578125" style="30" customWidth="1"/>
    <col min="1546" max="1546" width="24.28515625" style="30" customWidth="1"/>
    <col min="1547" max="1788" width="9.140625" style="30"/>
    <col min="1789" max="1789" width="3.42578125" style="30" customWidth="1"/>
    <col min="1790" max="1790" width="24.85546875" style="30" customWidth="1"/>
    <col min="1791" max="1791" width="7" style="30" customWidth="1"/>
    <col min="1792" max="1792" width="9.42578125" style="30" customWidth="1"/>
    <col min="1793" max="1793" width="7.42578125" style="30" customWidth="1"/>
    <col min="1794" max="1794" width="6.42578125" style="30" customWidth="1"/>
    <col min="1795" max="1795" width="19.28515625" style="30" customWidth="1"/>
    <col min="1796" max="1796" width="17.140625" style="30" customWidth="1"/>
    <col min="1797" max="1797" width="20.5703125" style="30" customWidth="1"/>
    <col min="1798" max="1798" width="18.42578125" style="30" customWidth="1"/>
    <col min="1799" max="1799" width="12.42578125" style="30" customWidth="1"/>
    <col min="1800" max="1800" width="13" style="30" customWidth="1"/>
    <col min="1801" max="1801" width="18.42578125" style="30" customWidth="1"/>
    <col min="1802" max="1802" width="24.28515625" style="30" customWidth="1"/>
    <col min="1803" max="2044" width="9.140625" style="30"/>
    <col min="2045" max="2045" width="3.42578125" style="30" customWidth="1"/>
    <col min="2046" max="2046" width="24.85546875" style="30" customWidth="1"/>
    <col min="2047" max="2047" width="7" style="30" customWidth="1"/>
    <col min="2048" max="2048" width="9.42578125" style="30" customWidth="1"/>
    <col min="2049" max="2049" width="7.42578125" style="30" customWidth="1"/>
    <col min="2050" max="2050" width="6.42578125" style="30" customWidth="1"/>
    <col min="2051" max="2051" width="19.28515625" style="30" customWidth="1"/>
    <col min="2052" max="2052" width="17.140625" style="30" customWidth="1"/>
    <col min="2053" max="2053" width="20.5703125" style="30" customWidth="1"/>
    <col min="2054" max="2054" width="18.42578125" style="30" customWidth="1"/>
    <col min="2055" max="2055" width="12.42578125" style="30" customWidth="1"/>
    <col min="2056" max="2056" width="13" style="30" customWidth="1"/>
    <col min="2057" max="2057" width="18.42578125" style="30" customWidth="1"/>
    <col min="2058" max="2058" width="24.28515625" style="30" customWidth="1"/>
    <col min="2059" max="2300" width="9.140625" style="30"/>
    <col min="2301" max="2301" width="3.42578125" style="30" customWidth="1"/>
    <col min="2302" max="2302" width="24.85546875" style="30" customWidth="1"/>
    <col min="2303" max="2303" width="7" style="30" customWidth="1"/>
    <col min="2304" max="2304" width="9.42578125" style="30" customWidth="1"/>
    <col min="2305" max="2305" width="7.42578125" style="30" customWidth="1"/>
    <col min="2306" max="2306" width="6.42578125" style="30" customWidth="1"/>
    <col min="2307" max="2307" width="19.28515625" style="30" customWidth="1"/>
    <col min="2308" max="2308" width="17.140625" style="30" customWidth="1"/>
    <col min="2309" max="2309" width="20.5703125" style="30" customWidth="1"/>
    <col min="2310" max="2310" width="18.42578125" style="30" customWidth="1"/>
    <col min="2311" max="2311" width="12.42578125" style="30" customWidth="1"/>
    <col min="2312" max="2312" width="13" style="30" customWidth="1"/>
    <col min="2313" max="2313" width="18.42578125" style="30" customWidth="1"/>
    <col min="2314" max="2314" width="24.28515625" style="30" customWidth="1"/>
    <col min="2315" max="2556" width="9.140625" style="30"/>
    <col min="2557" max="2557" width="3.42578125" style="30" customWidth="1"/>
    <col min="2558" max="2558" width="24.85546875" style="30" customWidth="1"/>
    <col min="2559" max="2559" width="7" style="30" customWidth="1"/>
    <col min="2560" max="2560" width="9.42578125" style="30" customWidth="1"/>
    <col min="2561" max="2561" width="7.42578125" style="30" customWidth="1"/>
    <col min="2562" max="2562" width="6.42578125" style="30" customWidth="1"/>
    <col min="2563" max="2563" width="19.28515625" style="30" customWidth="1"/>
    <col min="2564" max="2564" width="17.140625" style="30" customWidth="1"/>
    <col min="2565" max="2565" width="20.5703125" style="30" customWidth="1"/>
    <col min="2566" max="2566" width="18.42578125" style="30" customWidth="1"/>
    <col min="2567" max="2567" width="12.42578125" style="30" customWidth="1"/>
    <col min="2568" max="2568" width="13" style="30" customWidth="1"/>
    <col min="2569" max="2569" width="18.42578125" style="30" customWidth="1"/>
    <col min="2570" max="2570" width="24.28515625" style="30" customWidth="1"/>
    <col min="2571" max="2812" width="9.140625" style="30"/>
    <col min="2813" max="2813" width="3.42578125" style="30" customWidth="1"/>
    <col min="2814" max="2814" width="24.85546875" style="30" customWidth="1"/>
    <col min="2815" max="2815" width="7" style="30" customWidth="1"/>
    <col min="2816" max="2816" width="9.42578125" style="30" customWidth="1"/>
    <col min="2817" max="2817" width="7.42578125" style="30" customWidth="1"/>
    <col min="2818" max="2818" width="6.42578125" style="30" customWidth="1"/>
    <col min="2819" max="2819" width="19.28515625" style="30" customWidth="1"/>
    <col min="2820" max="2820" width="17.140625" style="30" customWidth="1"/>
    <col min="2821" max="2821" width="20.5703125" style="30" customWidth="1"/>
    <col min="2822" max="2822" width="18.42578125" style="30" customWidth="1"/>
    <col min="2823" max="2823" width="12.42578125" style="30" customWidth="1"/>
    <col min="2824" max="2824" width="13" style="30" customWidth="1"/>
    <col min="2825" max="2825" width="18.42578125" style="30" customWidth="1"/>
    <col min="2826" max="2826" width="24.28515625" style="30" customWidth="1"/>
    <col min="2827" max="3068" width="9.140625" style="30"/>
    <col min="3069" max="3069" width="3.42578125" style="30" customWidth="1"/>
    <col min="3070" max="3070" width="24.85546875" style="30" customWidth="1"/>
    <col min="3071" max="3071" width="7" style="30" customWidth="1"/>
    <col min="3072" max="3072" width="9.42578125" style="30" customWidth="1"/>
    <col min="3073" max="3073" width="7.42578125" style="30" customWidth="1"/>
    <col min="3074" max="3074" width="6.42578125" style="30" customWidth="1"/>
    <col min="3075" max="3075" width="19.28515625" style="30" customWidth="1"/>
    <col min="3076" max="3076" width="17.140625" style="30" customWidth="1"/>
    <col min="3077" max="3077" width="20.5703125" style="30" customWidth="1"/>
    <col min="3078" max="3078" width="18.42578125" style="30" customWidth="1"/>
    <col min="3079" max="3079" width="12.42578125" style="30" customWidth="1"/>
    <col min="3080" max="3080" width="13" style="30" customWidth="1"/>
    <col min="3081" max="3081" width="18.42578125" style="30" customWidth="1"/>
    <col min="3082" max="3082" width="24.28515625" style="30" customWidth="1"/>
    <col min="3083" max="3324" width="9.140625" style="30"/>
    <col min="3325" max="3325" width="3.42578125" style="30" customWidth="1"/>
    <col min="3326" max="3326" width="24.85546875" style="30" customWidth="1"/>
    <col min="3327" max="3327" width="7" style="30" customWidth="1"/>
    <col min="3328" max="3328" width="9.42578125" style="30" customWidth="1"/>
    <col min="3329" max="3329" width="7.42578125" style="30" customWidth="1"/>
    <col min="3330" max="3330" width="6.42578125" style="30" customWidth="1"/>
    <col min="3331" max="3331" width="19.28515625" style="30" customWidth="1"/>
    <col min="3332" max="3332" width="17.140625" style="30" customWidth="1"/>
    <col min="3333" max="3333" width="20.5703125" style="30" customWidth="1"/>
    <col min="3334" max="3334" width="18.42578125" style="30" customWidth="1"/>
    <col min="3335" max="3335" width="12.42578125" style="30" customWidth="1"/>
    <col min="3336" max="3336" width="13" style="30" customWidth="1"/>
    <col min="3337" max="3337" width="18.42578125" style="30" customWidth="1"/>
    <col min="3338" max="3338" width="24.28515625" style="30" customWidth="1"/>
    <col min="3339" max="3580" width="9.140625" style="30"/>
    <col min="3581" max="3581" width="3.42578125" style="30" customWidth="1"/>
    <col min="3582" max="3582" width="24.85546875" style="30" customWidth="1"/>
    <col min="3583" max="3583" width="7" style="30" customWidth="1"/>
    <col min="3584" max="3584" width="9.42578125" style="30" customWidth="1"/>
    <col min="3585" max="3585" width="7.42578125" style="30" customWidth="1"/>
    <col min="3586" max="3586" width="6.42578125" style="30" customWidth="1"/>
    <col min="3587" max="3587" width="19.28515625" style="30" customWidth="1"/>
    <col min="3588" max="3588" width="17.140625" style="30" customWidth="1"/>
    <col min="3589" max="3589" width="20.5703125" style="30" customWidth="1"/>
    <col min="3590" max="3590" width="18.42578125" style="30" customWidth="1"/>
    <col min="3591" max="3591" width="12.42578125" style="30" customWidth="1"/>
    <col min="3592" max="3592" width="13" style="30" customWidth="1"/>
    <col min="3593" max="3593" width="18.42578125" style="30" customWidth="1"/>
    <col min="3594" max="3594" width="24.28515625" style="30" customWidth="1"/>
    <col min="3595" max="3836" width="9.140625" style="30"/>
    <col min="3837" max="3837" width="3.42578125" style="30" customWidth="1"/>
    <col min="3838" max="3838" width="24.85546875" style="30" customWidth="1"/>
    <col min="3839" max="3839" width="7" style="30" customWidth="1"/>
    <col min="3840" max="3840" width="9.42578125" style="30" customWidth="1"/>
    <col min="3841" max="3841" width="7.42578125" style="30" customWidth="1"/>
    <col min="3842" max="3842" width="6.42578125" style="30" customWidth="1"/>
    <col min="3843" max="3843" width="19.28515625" style="30" customWidth="1"/>
    <col min="3844" max="3844" width="17.140625" style="30" customWidth="1"/>
    <col min="3845" max="3845" width="20.5703125" style="30" customWidth="1"/>
    <col min="3846" max="3846" width="18.42578125" style="30" customWidth="1"/>
    <col min="3847" max="3847" width="12.42578125" style="30" customWidth="1"/>
    <col min="3848" max="3848" width="13" style="30" customWidth="1"/>
    <col min="3849" max="3849" width="18.42578125" style="30" customWidth="1"/>
    <col min="3850" max="3850" width="24.28515625" style="30" customWidth="1"/>
    <col min="3851" max="4092" width="9.140625" style="30"/>
    <col min="4093" max="4093" width="3.42578125" style="30" customWidth="1"/>
    <col min="4094" max="4094" width="24.85546875" style="30" customWidth="1"/>
    <col min="4095" max="4095" width="7" style="30" customWidth="1"/>
    <col min="4096" max="4096" width="9.42578125" style="30" customWidth="1"/>
    <col min="4097" max="4097" width="7.42578125" style="30" customWidth="1"/>
    <col min="4098" max="4098" width="6.42578125" style="30" customWidth="1"/>
    <col min="4099" max="4099" width="19.28515625" style="30" customWidth="1"/>
    <col min="4100" max="4100" width="17.140625" style="30" customWidth="1"/>
    <col min="4101" max="4101" width="20.5703125" style="30" customWidth="1"/>
    <col min="4102" max="4102" width="18.42578125" style="30" customWidth="1"/>
    <col min="4103" max="4103" width="12.42578125" style="30" customWidth="1"/>
    <col min="4104" max="4104" width="13" style="30" customWidth="1"/>
    <col min="4105" max="4105" width="18.42578125" style="30" customWidth="1"/>
    <col min="4106" max="4106" width="24.28515625" style="30" customWidth="1"/>
    <col min="4107" max="4348" width="9.140625" style="30"/>
    <col min="4349" max="4349" width="3.42578125" style="30" customWidth="1"/>
    <col min="4350" max="4350" width="24.85546875" style="30" customWidth="1"/>
    <col min="4351" max="4351" width="7" style="30" customWidth="1"/>
    <col min="4352" max="4352" width="9.42578125" style="30" customWidth="1"/>
    <col min="4353" max="4353" width="7.42578125" style="30" customWidth="1"/>
    <col min="4354" max="4354" width="6.42578125" style="30" customWidth="1"/>
    <col min="4355" max="4355" width="19.28515625" style="30" customWidth="1"/>
    <col min="4356" max="4356" width="17.140625" style="30" customWidth="1"/>
    <col min="4357" max="4357" width="20.5703125" style="30" customWidth="1"/>
    <col min="4358" max="4358" width="18.42578125" style="30" customWidth="1"/>
    <col min="4359" max="4359" width="12.42578125" style="30" customWidth="1"/>
    <col min="4360" max="4360" width="13" style="30" customWidth="1"/>
    <col min="4361" max="4361" width="18.42578125" style="30" customWidth="1"/>
    <col min="4362" max="4362" width="24.28515625" style="30" customWidth="1"/>
    <col min="4363" max="4604" width="9.140625" style="30"/>
    <col min="4605" max="4605" width="3.42578125" style="30" customWidth="1"/>
    <col min="4606" max="4606" width="24.85546875" style="30" customWidth="1"/>
    <col min="4607" max="4607" width="7" style="30" customWidth="1"/>
    <col min="4608" max="4608" width="9.42578125" style="30" customWidth="1"/>
    <col min="4609" max="4609" width="7.42578125" style="30" customWidth="1"/>
    <col min="4610" max="4610" width="6.42578125" style="30" customWidth="1"/>
    <col min="4611" max="4611" width="19.28515625" style="30" customWidth="1"/>
    <col min="4612" max="4612" width="17.140625" style="30" customWidth="1"/>
    <col min="4613" max="4613" width="20.5703125" style="30" customWidth="1"/>
    <col min="4614" max="4614" width="18.42578125" style="30" customWidth="1"/>
    <col min="4615" max="4615" width="12.42578125" style="30" customWidth="1"/>
    <col min="4616" max="4616" width="13" style="30" customWidth="1"/>
    <col min="4617" max="4617" width="18.42578125" style="30" customWidth="1"/>
    <col min="4618" max="4618" width="24.28515625" style="30" customWidth="1"/>
    <col min="4619" max="4860" width="9.140625" style="30"/>
    <col min="4861" max="4861" width="3.42578125" style="30" customWidth="1"/>
    <col min="4862" max="4862" width="24.85546875" style="30" customWidth="1"/>
    <col min="4863" max="4863" width="7" style="30" customWidth="1"/>
    <col min="4864" max="4864" width="9.42578125" style="30" customWidth="1"/>
    <col min="4865" max="4865" width="7.42578125" style="30" customWidth="1"/>
    <col min="4866" max="4866" width="6.42578125" style="30" customWidth="1"/>
    <col min="4867" max="4867" width="19.28515625" style="30" customWidth="1"/>
    <col min="4868" max="4868" width="17.140625" style="30" customWidth="1"/>
    <col min="4869" max="4869" width="20.5703125" style="30" customWidth="1"/>
    <col min="4870" max="4870" width="18.42578125" style="30" customWidth="1"/>
    <col min="4871" max="4871" width="12.42578125" style="30" customWidth="1"/>
    <col min="4872" max="4872" width="13" style="30" customWidth="1"/>
    <col min="4873" max="4873" width="18.42578125" style="30" customWidth="1"/>
    <col min="4874" max="4874" width="24.28515625" style="30" customWidth="1"/>
    <col min="4875" max="5116" width="9.140625" style="30"/>
    <col min="5117" max="5117" width="3.42578125" style="30" customWidth="1"/>
    <col min="5118" max="5118" width="24.85546875" style="30" customWidth="1"/>
    <col min="5119" max="5119" width="7" style="30" customWidth="1"/>
    <col min="5120" max="5120" width="9.42578125" style="30" customWidth="1"/>
    <col min="5121" max="5121" width="7.42578125" style="30" customWidth="1"/>
    <col min="5122" max="5122" width="6.42578125" style="30" customWidth="1"/>
    <col min="5123" max="5123" width="19.28515625" style="30" customWidth="1"/>
    <col min="5124" max="5124" width="17.140625" style="30" customWidth="1"/>
    <col min="5125" max="5125" width="20.5703125" style="30" customWidth="1"/>
    <col min="5126" max="5126" width="18.42578125" style="30" customWidth="1"/>
    <col min="5127" max="5127" width="12.42578125" style="30" customWidth="1"/>
    <col min="5128" max="5128" width="13" style="30" customWidth="1"/>
    <col min="5129" max="5129" width="18.42578125" style="30" customWidth="1"/>
    <col min="5130" max="5130" width="24.28515625" style="30" customWidth="1"/>
    <col min="5131" max="5372" width="9.140625" style="30"/>
    <col min="5373" max="5373" width="3.42578125" style="30" customWidth="1"/>
    <col min="5374" max="5374" width="24.85546875" style="30" customWidth="1"/>
    <col min="5375" max="5375" width="7" style="30" customWidth="1"/>
    <col min="5376" max="5376" width="9.42578125" style="30" customWidth="1"/>
    <col min="5377" max="5377" width="7.42578125" style="30" customWidth="1"/>
    <col min="5378" max="5378" width="6.42578125" style="30" customWidth="1"/>
    <col min="5379" max="5379" width="19.28515625" style="30" customWidth="1"/>
    <col min="5380" max="5380" width="17.140625" style="30" customWidth="1"/>
    <col min="5381" max="5381" width="20.5703125" style="30" customWidth="1"/>
    <col min="5382" max="5382" width="18.42578125" style="30" customWidth="1"/>
    <col min="5383" max="5383" width="12.42578125" style="30" customWidth="1"/>
    <col min="5384" max="5384" width="13" style="30" customWidth="1"/>
    <col min="5385" max="5385" width="18.42578125" style="30" customWidth="1"/>
    <col min="5386" max="5386" width="24.28515625" style="30" customWidth="1"/>
    <col min="5387" max="5628" width="9.140625" style="30"/>
    <col min="5629" max="5629" width="3.42578125" style="30" customWidth="1"/>
    <col min="5630" max="5630" width="24.85546875" style="30" customWidth="1"/>
    <col min="5631" max="5631" width="7" style="30" customWidth="1"/>
    <col min="5632" max="5632" width="9.42578125" style="30" customWidth="1"/>
    <col min="5633" max="5633" width="7.42578125" style="30" customWidth="1"/>
    <col min="5634" max="5634" width="6.42578125" style="30" customWidth="1"/>
    <col min="5635" max="5635" width="19.28515625" style="30" customWidth="1"/>
    <col min="5636" max="5636" width="17.140625" style="30" customWidth="1"/>
    <col min="5637" max="5637" width="20.5703125" style="30" customWidth="1"/>
    <col min="5638" max="5638" width="18.42578125" style="30" customWidth="1"/>
    <col min="5639" max="5639" width="12.42578125" style="30" customWidth="1"/>
    <col min="5640" max="5640" width="13" style="30" customWidth="1"/>
    <col min="5641" max="5641" width="18.42578125" style="30" customWidth="1"/>
    <col min="5642" max="5642" width="24.28515625" style="30" customWidth="1"/>
    <col min="5643" max="5884" width="9.140625" style="30"/>
    <col min="5885" max="5885" width="3.42578125" style="30" customWidth="1"/>
    <col min="5886" max="5886" width="24.85546875" style="30" customWidth="1"/>
    <col min="5887" max="5887" width="7" style="30" customWidth="1"/>
    <col min="5888" max="5888" width="9.42578125" style="30" customWidth="1"/>
    <col min="5889" max="5889" width="7.42578125" style="30" customWidth="1"/>
    <col min="5890" max="5890" width="6.42578125" style="30" customWidth="1"/>
    <col min="5891" max="5891" width="19.28515625" style="30" customWidth="1"/>
    <col min="5892" max="5892" width="17.140625" style="30" customWidth="1"/>
    <col min="5893" max="5893" width="20.5703125" style="30" customWidth="1"/>
    <col min="5894" max="5894" width="18.42578125" style="30" customWidth="1"/>
    <col min="5895" max="5895" width="12.42578125" style="30" customWidth="1"/>
    <col min="5896" max="5896" width="13" style="30" customWidth="1"/>
    <col min="5897" max="5897" width="18.42578125" style="30" customWidth="1"/>
    <col min="5898" max="5898" width="24.28515625" style="30" customWidth="1"/>
    <col min="5899" max="6140" width="9.140625" style="30"/>
    <col min="6141" max="6141" width="3.42578125" style="30" customWidth="1"/>
    <col min="6142" max="6142" width="24.85546875" style="30" customWidth="1"/>
    <col min="6143" max="6143" width="7" style="30" customWidth="1"/>
    <col min="6144" max="6144" width="9.42578125" style="30" customWidth="1"/>
    <col min="6145" max="6145" width="7.42578125" style="30" customWidth="1"/>
    <col min="6146" max="6146" width="6.42578125" style="30" customWidth="1"/>
    <col min="6147" max="6147" width="19.28515625" style="30" customWidth="1"/>
    <col min="6148" max="6148" width="17.140625" style="30" customWidth="1"/>
    <col min="6149" max="6149" width="20.5703125" style="30" customWidth="1"/>
    <col min="6150" max="6150" width="18.42578125" style="30" customWidth="1"/>
    <col min="6151" max="6151" width="12.42578125" style="30" customWidth="1"/>
    <col min="6152" max="6152" width="13" style="30" customWidth="1"/>
    <col min="6153" max="6153" width="18.42578125" style="30" customWidth="1"/>
    <col min="6154" max="6154" width="24.28515625" style="30" customWidth="1"/>
    <col min="6155" max="6396" width="9.140625" style="30"/>
    <col min="6397" max="6397" width="3.42578125" style="30" customWidth="1"/>
    <col min="6398" max="6398" width="24.85546875" style="30" customWidth="1"/>
    <col min="6399" max="6399" width="7" style="30" customWidth="1"/>
    <col min="6400" max="6400" width="9.42578125" style="30" customWidth="1"/>
    <col min="6401" max="6401" width="7.42578125" style="30" customWidth="1"/>
    <col min="6402" max="6402" width="6.42578125" style="30" customWidth="1"/>
    <col min="6403" max="6403" width="19.28515625" style="30" customWidth="1"/>
    <col min="6404" max="6404" width="17.140625" style="30" customWidth="1"/>
    <col min="6405" max="6405" width="20.5703125" style="30" customWidth="1"/>
    <col min="6406" max="6406" width="18.42578125" style="30" customWidth="1"/>
    <col min="6407" max="6407" width="12.42578125" style="30" customWidth="1"/>
    <col min="6408" max="6408" width="13" style="30" customWidth="1"/>
    <col min="6409" max="6409" width="18.42578125" style="30" customWidth="1"/>
    <col min="6410" max="6410" width="24.28515625" style="30" customWidth="1"/>
    <col min="6411" max="6652" width="9.140625" style="30"/>
    <col min="6653" max="6653" width="3.42578125" style="30" customWidth="1"/>
    <col min="6654" max="6654" width="24.85546875" style="30" customWidth="1"/>
    <col min="6655" max="6655" width="7" style="30" customWidth="1"/>
    <col min="6656" max="6656" width="9.42578125" style="30" customWidth="1"/>
    <col min="6657" max="6657" width="7.42578125" style="30" customWidth="1"/>
    <col min="6658" max="6658" width="6.42578125" style="30" customWidth="1"/>
    <col min="6659" max="6659" width="19.28515625" style="30" customWidth="1"/>
    <col min="6660" max="6660" width="17.140625" style="30" customWidth="1"/>
    <col min="6661" max="6661" width="20.5703125" style="30" customWidth="1"/>
    <col min="6662" max="6662" width="18.42578125" style="30" customWidth="1"/>
    <col min="6663" max="6663" width="12.42578125" style="30" customWidth="1"/>
    <col min="6664" max="6664" width="13" style="30" customWidth="1"/>
    <col min="6665" max="6665" width="18.42578125" style="30" customWidth="1"/>
    <col min="6666" max="6666" width="24.28515625" style="30" customWidth="1"/>
    <col min="6667" max="6908" width="9.140625" style="30"/>
    <col min="6909" max="6909" width="3.42578125" style="30" customWidth="1"/>
    <col min="6910" max="6910" width="24.85546875" style="30" customWidth="1"/>
    <col min="6911" max="6911" width="7" style="30" customWidth="1"/>
    <col min="6912" max="6912" width="9.42578125" style="30" customWidth="1"/>
    <col min="6913" max="6913" width="7.42578125" style="30" customWidth="1"/>
    <col min="6914" max="6914" width="6.42578125" style="30" customWidth="1"/>
    <col min="6915" max="6915" width="19.28515625" style="30" customWidth="1"/>
    <col min="6916" max="6916" width="17.140625" style="30" customWidth="1"/>
    <col min="6917" max="6917" width="20.5703125" style="30" customWidth="1"/>
    <col min="6918" max="6918" width="18.42578125" style="30" customWidth="1"/>
    <col min="6919" max="6919" width="12.42578125" style="30" customWidth="1"/>
    <col min="6920" max="6920" width="13" style="30" customWidth="1"/>
    <col min="6921" max="6921" width="18.42578125" style="30" customWidth="1"/>
    <col min="6922" max="6922" width="24.28515625" style="30" customWidth="1"/>
    <col min="6923" max="7164" width="9.140625" style="30"/>
    <col min="7165" max="7165" width="3.42578125" style="30" customWidth="1"/>
    <col min="7166" max="7166" width="24.85546875" style="30" customWidth="1"/>
    <col min="7167" max="7167" width="7" style="30" customWidth="1"/>
    <col min="7168" max="7168" width="9.42578125" style="30" customWidth="1"/>
    <col min="7169" max="7169" width="7.42578125" style="30" customWidth="1"/>
    <col min="7170" max="7170" width="6.42578125" style="30" customWidth="1"/>
    <col min="7171" max="7171" width="19.28515625" style="30" customWidth="1"/>
    <col min="7172" max="7172" width="17.140625" style="30" customWidth="1"/>
    <col min="7173" max="7173" width="20.5703125" style="30" customWidth="1"/>
    <col min="7174" max="7174" width="18.42578125" style="30" customWidth="1"/>
    <col min="7175" max="7175" width="12.42578125" style="30" customWidth="1"/>
    <col min="7176" max="7176" width="13" style="30" customWidth="1"/>
    <col min="7177" max="7177" width="18.42578125" style="30" customWidth="1"/>
    <col min="7178" max="7178" width="24.28515625" style="30" customWidth="1"/>
    <col min="7179" max="7420" width="9.140625" style="30"/>
    <col min="7421" max="7421" width="3.42578125" style="30" customWidth="1"/>
    <col min="7422" max="7422" width="24.85546875" style="30" customWidth="1"/>
    <col min="7423" max="7423" width="7" style="30" customWidth="1"/>
    <col min="7424" max="7424" width="9.42578125" style="30" customWidth="1"/>
    <col min="7425" max="7425" width="7.42578125" style="30" customWidth="1"/>
    <col min="7426" max="7426" width="6.42578125" style="30" customWidth="1"/>
    <col min="7427" max="7427" width="19.28515625" style="30" customWidth="1"/>
    <col min="7428" max="7428" width="17.140625" style="30" customWidth="1"/>
    <col min="7429" max="7429" width="20.5703125" style="30" customWidth="1"/>
    <col min="7430" max="7430" width="18.42578125" style="30" customWidth="1"/>
    <col min="7431" max="7431" width="12.42578125" style="30" customWidth="1"/>
    <col min="7432" max="7432" width="13" style="30" customWidth="1"/>
    <col min="7433" max="7433" width="18.42578125" style="30" customWidth="1"/>
    <col min="7434" max="7434" width="24.28515625" style="30" customWidth="1"/>
    <col min="7435" max="7676" width="9.140625" style="30"/>
    <col min="7677" max="7677" width="3.42578125" style="30" customWidth="1"/>
    <col min="7678" max="7678" width="24.85546875" style="30" customWidth="1"/>
    <col min="7679" max="7679" width="7" style="30" customWidth="1"/>
    <col min="7680" max="7680" width="9.42578125" style="30" customWidth="1"/>
    <col min="7681" max="7681" width="7.42578125" style="30" customWidth="1"/>
    <col min="7682" max="7682" width="6.42578125" style="30" customWidth="1"/>
    <col min="7683" max="7683" width="19.28515625" style="30" customWidth="1"/>
    <col min="7684" max="7684" width="17.140625" style="30" customWidth="1"/>
    <col min="7685" max="7685" width="20.5703125" style="30" customWidth="1"/>
    <col min="7686" max="7686" width="18.42578125" style="30" customWidth="1"/>
    <col min="7687" max="7687" width="12.42578125" style="30" customWidth="1"/>
    <col min="7688" max="7688" width="13" style="30" customWidth="1"/>
    <col min="7689" max="7689" width="18.42578125" style="30" customWidth="1"/>
    <col min="7690" max="7690" width="24.28515625" style="30" customWidth="1"/>
    <col min="7691" max="7932" width="9.140625" style="30"/>
    <col min="7933" max="7933" width="3.42578125" style="30" customWidth="1"/>
    <col min="7934" max="7934" width="24.85546875" style="30" customWidth="1"/>
    <col min="7935" max="7935" width="7" style="30" customWidth="1"/>
    <col min="7936" max="7936" width="9.42578125" style="30" customWidth="1"/>
    <col min="7937" max="7937" width="7.42578125" style="30" customWidth="1"/>
    <col min="7938" max="7938" width="6.42578125" style="30" customWidth="1"/>
    <col min="7939" max="7939" width="19.28515625" style="30" customWidth="1"/>
    <col min="7940" max="7940" width="17.140625" style="30" customWidth="1"/>
    <col min="7941" max="7941" width="20.5703125" style="30" customWidth="1"/>
    <col min="7942" max="7942" width="18.42578125" style="30" customWidth="1"/>
    <col min="7943" max="7943" width="12.42578125" style="30" customWidth="1"/>
    <col min="7944" max="7944" width="13" style="30" customWidth="1"/>
    <col min="7945" max="7945" width="18.42578125" style="30" customWidth="1"/>
    <col min="7946" max="7946" width="24.28515625" style="30" customWidth="1"/>
    <col min="7947" max="8188" width="9.140625" style="30"/>
    <col min="8189" max="8189" width="3.42578125" style="30" customWidth="1"/>
    <col min="8190" max="8190" width="24.85546875" style="30" customWidth="1"/>
    <col min="8191" max="8191" width="7" style="30" customWidth="1"/>
    <col min="8192" max="8192" width="9.42578125" style="30" customWidth="1"/>
    <col min="8193" max="8193" width="7.42578125" style="30" customWidth="1"/>
    <col min="8194" max="8194" width="6.42578125" style="30" customWidth="1"/>
    <col min="8195" max="8195" width="19.28515625" style="30" customWidth="1"/>
    <col min="8196" max="8196" width="17.140625" style="30" customWidth="1"/>
    <col min="8197" max="8197" width="20.5703125" style="30" customWidth="1"/>
    <col min="8198" max="8198" width="18.42578125" style="30" customWidth="1"/>
    <col min="8199" max="8199" width="12.42578125" style="30" customWidth="1"/>
    <col min="8200" max="8200" width="13" style="30" customWidth="1"/>
    <col min="8201" max="8201" width="18.42578125" style="30" customWidth="1"/>
    <col min="8202" max="8202" width="24.28515625" style="30" customWidth="1"/>
    <col min="8203" max="8444" width="9.140625" style="30"/>
    <col min="8445" max="8445" width="3.42578125" style="30" customWidth="1"/>
    <col min="8446" max="8446" width="24.85546875" style="30" customWidth="1"/>
    <col min="8447" max="8447" width="7" style="30" customWidth="1"/>
    <col min="8448" max="8448" width="9.42578125" style="30" customWidth="1"/>
    <col min="8449" max="8449" width="7.42578125" style="30" customWidth="1"/>
    <col min="8450" max="8450" width="6.42578125" style="30" customWidth="1"/>
    <col min="8451" max="8451" width="19.28515625" style="30" customWidth="1"/>
    <col min="8452" max="8452" width="17.140625" style="30" customWidth="1"/>
    <col min="8453" max="8453" width="20.5703125" style="30" customWidth="1"/>
    <col min="8454" max="8454" width="18.42578125" style="30" customWidth="1"/>
    <col min="8455" max="8455" width="12.42578125" style="30" customWidth="1"/>
    <col min="8456" max="8456" width="13" style="30" customWidth="1"/>
    <col min="8457" max="8457" width="18.42578125" style="30" customWidth="1"/>
    <col min="8458" max="8458" width="24.28515625" style="30" customWidth="1"/>
    <col min="8459" max="8700" width="9.140625" style="30"/>
    <col min="8701" max="8701" width="3.42578125" style="30" customWidth="1"/>
    <col min="8702" max="8702" width="24.85546875" style="30" customWidth="1"/>
    <col min="8703" max="8703" width="7" style="30" customWidth="1"/>
    <col min="8704" max="8704" width="9.42578125" style="30" customWidth="1"/>
    <col min="8705" max="8705" width="7.42578125" style="30" customWidth="1"/>
    <col min="8706" max="8706" width="6.42578125" style="30" customWidth="1"/>
    <col min="8707" max="8707" width="19.28515625" style="30" customWidth="1"/>
    <col min="8708" max="8708" width="17.140625" style="30" customWidth="1"/>
    <col min="8709" max="8709" width="20.5703125" style="30" customWidth="1"/>
    <col min="8710" max="8710" width="18.42578125" style="30" customWidth="1"/>
    <col min="8711" max="8711" width="12.42578125" style="30" customWidth="1"/>
    <col min="8712" max="8712" width="13" style="30" customWidth="1"/>
    <col min="8713" max="8713" width="18.42578125" style="30" customWidth="1"/>
    <col min="8714" max="8714" width="24.28515625" style="30" customWidth="1"/>
    <col min="8715" max="8956" width="9.140625" style="30"/>
    <col min="8957" max="8957" width="3.42578125" style="30" customWidth="1"/>
    <col min="8958" max="8958" width="24.85546875" style="30" customWidth="1"/>
    <col min="8959" max="8959" width="7" style="30" customWidth="1"/>
    <col min="8960" max="8960" width="9.42578125" style="30" customWidth="1"/>
    <col min="8961" max="8961" width="7.42578125" style="30" customWidth="1"/>
    <col min="8962" max="8962" width="6.42578125" style="30" customWidth="1"/>
    <col min="8963" max="8963" width="19.28515625" style="30" customWidth="1"/>
    <col min="8964" max="8964" width="17.140625" style="30" customWidth="1"/>
    <col min="8965" max="8965" width="20.5703125" style="30" customWidth="1"/>
    <col min="8966" max="8966" width="18.42578125" style="30" customWidth="1"/>
    <col min="8967" max="8967" width="12.42578125" style="30" customWidth="1"/>
    <col min="8968" max="8968" width="13" style="30" customWidth="1"/>
    <col min="8969" max="8969" width="18.42578125" style="30" customWidth="1"/>
    <col min="8970" max="8970" width="24.28515625" style="30" customWidth="1"/>
    <col min="8971" max="9212" width="9.140625" style="30"/>
    <col min="9213" max="9213" width="3.42578125" style="30" customWidth="1"/>
    <col min="9214" max="9214" width="24.85546875" style="30" customWidth="1"/>
    <col min="9215" max="9215" width="7" style="30" customWidth="1"/>
    <col min="9216" max="9216" width="9.42578125" style="30" customWidth="1"/>
    <col min="9217" max="9217" width="7.42578125" style="30" customWidth="1"/>
    <col min="9218" max="9218" width="6.42578125" style="30" customWidth="1"/>
    <col min="9219" max="9219" width="19.28515625" style="30" customWidth="1"/>
    <col min="9220" max="9220" width="17.140625" style="30" customWidth="1"/>
    <col min="9221" max="9221" width="20.5703125" style="30" customWidth="1"/>
    <col min="9222" max="9222" width="18.42578125" style="30" customWidth="1"/>
    <col min="9223" max="9223" width="12.42578125" style="30" customWidth="1"/>
    <col min="9224" max="9224" width="13" style="30" customWidth="1"/>
    <col min="9225" max="9225" width="18.42578125" style="30" customWidth="1"/>
    <col min="9226" max="9226" width="24.28515625" style="30" customWidth="1"/>
    <col min="9227" max="9468" width="9.140625" style="30"/>
    <col min="9469" max="9469" width="3.42578125" style="30" customWidth="1"/>
    <col min="9470" max="9470" width="24.85546875" style="30" customWidth="1"/>
    <col min="9471" max="9471" width="7" style="30" customWidth="1"/>
    <col min="9472" max="9472" width="9.42578125" style="30" customWidth="1"/>
    <col min="9473" max="9473" width="7.42578125" style="30" customWidth="1"/>
    <col min="9474" max="9474" width="6.42578125" style="30" customWidth="1"/>
    <col min="9475" max="9475" width="19.28515625" style="30" customWidth="1"/>
    <col min="9476" max="9476" width="17.140625" style="30" customWidth="1"/>
    <col min="9477" max="9477" width="20.5703125" style="30" customWidth="1"/>
    <col min="9478" max="9478" width="18.42578125" style="30" customWidth="1"/>
    <col min="9479" max="9479" width="12.42578125" style="30" customWidth="1"/>
    <col min="9480" max="9480" width="13" style="30" customWidth="1"/>
    <col min="9481" max="9481" width="18.42578125" style="30" customWidth="1"/>
    <col min="9482" max="9482" width="24.28515625" style="30" customWidth="1"/>
    <col min="9483" max="9724" width="9.140625" style="30"/>
    <col min="9725" max="9725" width="3.42578125" style="30" customWidth="1"/>
    <col min="9726" max="9726" width="24.85546875" style="30" customWidth="1"/>
    <col min="9727" max="9727" width="7" style="30" customWidth="1"/>
    <col min="9728" max="9728" width="9.42578125" style="30" customWidth="1"/>
    <col min="9729" max="9729" width="7.42578125" style="30" customWidth="1"/>
    <col min="9730" max="9730" width="6.42578125" style="30" customWidth="1"/>
    <col min="9731" max="9731" width="19.28515625" style="30" customWidth="1"/>
    <col min="9732" max="9732" width="17.140625" style="30" customWidth="1"/>
    <col min="9733" max="9733" width="20.5703125" style="30" customWidth="1"/>
    <col min="9734" max="9734" width="18.42578125" style="30" customWidth="1"/>
    <col min="9735" max="9735" width="12.42578125" style="30" customWidth="1"/>
    <col min="9736" max="9736" width="13" style="30" customWidth="1"/>
    <col min="9737" max="9737" width="18.42578125" style="30" customWidth="1"/>
    <col min="9738" max="9738" width="24.28515625" style="30" customWidth="1"/>
    <col min="9739" max="9980" width="9.140625" style="30"/>
    <col min="9981" max="9981" width="3.42578125" style="30" customWidth="1"/>
    <col min="9982" max="9982" width="24.85546875" style="30" customWidth="1"/>
    <col min="9983" max="9983" width="7" style="30" customWidth="1"/>
    <col min="9984" max="9984" width="9.42578125" style="30" customWidth="1"/>
    <col min="9985" max="9985" width="7.42578125" style="30" customWidth="1"/>
    <col min="9986" max="9986" width="6.42578125" style="30" customWidth="1"/>
    <col min="9987" max="9987" width="19.28515625" style="30" customWidth="1"/>
    <col min="9988" max="9988" width="17.140625" style="30" customWidth="1"/>
    <col min="9989" max="9989" width="20.5703125" style="30" customWidth="1"/>
    <col min="9990" max="9990" width="18.42578125" style="30" customWidth="1"/>
    <col min="9991" max="9991" width="12.42578125" style="30" customWidth="1"/>
    <col min="9992" max="9992" width="13" style="30" customWidth="1"/>
    <col min="9993" max="9993" width="18.42578125" style="30" customWidth="1"/>
    <col min="9994" max="9994" width="24.28515625" style="30" customWidth="1"/>
    <col min="9995" max="10236" width="9.140625" style="30"/>
    <col min="10237" max="10237" width="3.42578125" style="30" customWidth="1"/>
    <col min="10238" max="10238" width="24.85546875" style="30" customWidth="1"/>
    <col min="10239" max="10239" width="7" style="30" customWidth="1"/>
    <col min="10240" max="10240" width="9.42578125" style="30" customWidth="1"/>
    <col min="10241" max="10241" width="7.42578125" style="30" customWidth="1"/>
    <col min="10242" max="10242" width="6.42578125" style="30" customWidth="1"/>
    <col min="10243" max="10243" width="19.28515625" style="30" customWidth="1"/>
    <col min="10244" max="10244" width="17.140625" style="30" customWidth="1"/>
    <col min="10245" max="10245" width="20.5703125" style="30" customWidth="1"/>
    <col min="10246" max="10246" width="18.42578125" style="30" customWidth="1"/>
    <col min="10247" max="10247" width="12.42578125" style="30" customWidth="1"/>
    <col min="10248" max="10248" width="13" style="30" customWidth="1"/>
    <col min="10249" max="10249" width="18.42578125" style="30" customWidth="1"/>
    <col min="10250" max="10250" width="24.28515625" style="30" customWidth="1"/>
    <col min="10251" max="10492" width="9.140625" style="30"/>
    <col min="10493" max="10493" width="3.42578125" style="30" customWidth="1"/>
    <col min="10494" max="10494" width="24.85546875" style="30" customWidth="1"/>
    <col min="10495" max="10495" width="7" style="30" customWidth="1"/>
    <col min="10496" max="10496" width="9.42578125" style="30" customWidth="1"/>
    <col min="10497" max="10497" width="7.42578125" style="30" customWidth="1"/>
    <col min="10498" max="10498" width="6.42578125" style="30" customWidth="1"/>
    <col min="10499" max="10499" width="19.28515625" style="30" customWidth="1"/>
    <col min="10500" max="10500" width="17.140625" style="30" customWidth="1"/>
    <col min="10501" max="10501" width="20.5703125" style="30" customWidth="1"/>
    <col min="10502" max="10502" width="18.42578125" style="30" customWidth="1"/>
    <col min="10503" max="10503" width="12.42578125" style="30" customWidth="1"/>
    <col min="10504" max="10504" width="13" style="30" customWidth="1"/>
    <col min="10505" max="10505" width="18.42578125" style="30" customWidth="1"/>
    <col min="10506" max="10506" width="24.28515625" style="30" customWidth="1"/>
    <col min="10507" max="10748" width="9.140625" style="30"/>
    <col min="10749" max="10749" width="3.42578125" style="30" customWidth="1"/>
    <col min="10750" max="10750" width="24.85546875" style="30" customWidth="1"/>
    <col min="10751" max="10751" width="7" style="30" customWidth="1"/>
    <col min="10752" max="10752" width="9.42578125" style="30" customWidth="1"/>
    <col min="10753" max="10753" width="7.42578125" style="30" customWidth="1"/>
    <col min="10754" max="10754" width="6.42578125" style="30" customWidth="1"/>
    <col min="10755" max="10755" width="19.28515625" style="30" customWidth="1"/>
    <col min="10756" max="10756" width="17.140625" style="30" customWidth="1"/>
    <col min="10757" max="10757" width="20.5703125" style="30" customWidth="1"/>
    <col min="10758" max="10758" width="18.42578125" style="30" customWidth="1"/>
    <col min="10759" max="10759" width="12.42578125" style="30" customWidth="1"/>
    <col min="10760" max="10760" width="13" style="30" customWidth="1"/>
    <col min="10761" max="10761" width="18.42578125" style="30" customWidth="1"/>
    <col min="10762" max="10762" width="24.28515625" style="30" customWidth="1"/>
    <col min="10763" max="11004" width="9.140625" style="30"/>
    <col min="11005" max="11005" width="3.42578125" style="30" customWidth="1"/>
    <col min="11006" max="11006" width="24.85546875" style="30" customWidth="1"/>
    <col min="11007" max="11007" width="7" style="30" customWidth="1"/>
    <col min="11008" max="11008" width="9.42578125" style="30" customWidth="1"/>
    <col min="11009" max="11009" width="7.42578125" style="30" customWidth="1"/>
    <col min="11010" max="11010" width="6.42578125" style="30" customWidth="1"/>
    <col min="11011" max="11011" width="19.28515625" style="30" customWidth="1"/>
    <col min="11012" max="11012" width="17.140625" style="30" customWidth="1"/>
    <col min="11013" max="11013" width="20.5703125" style="30" customWidth="1"/>
    <col min="11014" max="11014" width="18.42578125" style="30" customWidth="1"/>
    <col min="11015" max="11015" width="12.42578125" style="30" customWidth="1"/>
    <col min="11016" max="11016" width="13" style="30" customWidth="1"/>
    <col min="11017" max="11017" width="18.42578125" style="30" customWidth="1"/>
    <col min="11018" max="11018" width="24.28515625" style="30" customWidth="1"/>
    <col min="11019" max="11260" width="9.140625" style="30"/>
    <col min="11261" max="11261" width="3.42578125" style="30" customWidth="1"/>
    <col min="11262" max="11262" width="24.85546875" style="30" customWidth="1"/>
    <col min="11263" max="11263" width="7" style="30" customWidth="1"/>
    <col min="11264" max="11264" width="9.42578125" style="30" customWidth="1"/>
    <col min="11265" max="11265" width="7.42578125" style="30" customWidth="1"/>
    <col min="11266" max="11266" width="6.42578125" style="30" customWidth="1"/>
    <col min="11267" max="11267" width="19.28515625" style="30" customWidth="1"/>
    <col min="11268" max="11268" width="17.140625" style="30" customWidth="1"/>
    <col min="11269" max="11269" width="20.5703125" style="30" customWidth="1"/>
    <col min="11270" max="11270" width="18.42578125" style="30" customWidth="1"/>
    <col min="11271" max="11271" width="12.42578125" style="30" customWidth="1"/>
    <col min="11272" max="11272" width="13" style="30" customWidth="1"/>
    <col min="11273" max="11273" width="18.42578125" style="30" customWidth="1"/>
    <col min="11274" max="11274" width="24.28515625" style="30" customWidth="1"/>
    <col min="11275" max="11516" width="9.140625" style="30"/>
    <col min="11517" max="11517" width="3.42578125" style="30" customWidth="1"/>
    <col min="11518" max="11518" width="24.85546875" style="30" customWidth="1"/>
    <col min="11519" max="11519" width="7" style="30" customWidth="1"/>
    <col min="11520" max="11520" width="9.42578125" style="30" customWidth="1"/>
    <col min="11521" max="11521" width="7.42578125" style="30" customWidth="1"/>
    <col min="11522" max="11522" width="6.42578125" style="30" customWidth="1"/>
    <col min="11523" max="11523" width="19.28515625" style="30" customWidth="1"/>
    <col min="11524" max="11524" width="17.140625" style="30" customWidth="1"/>
    <col min="11525" max="11525" width="20.5703125" style="30" customWidth="1"/>
    <col min="11526" max="11526" width="18.42578125" style="30" customWidth="1"/>
    <col min="11527" max="11527" width="12.42578125" style="30" customWidth="1"/>
    <col min="11528" max="11528" width="13" style="30" customWidth="1"/>
    <col min="11529" max="11529" width="18.42578125" style="30" customWidth="1"/>
    <col min="11530" max="11530" width="24.28515625" style="30" customWidth="1"/>
    <col min="11531" max="11772" width="9.140625" style="30"/>
    <col min="11773" max="11773" width="3.42578125" style="30" customWidth="1"/>
    <col min="11774" max="11774" width="24.85546875" style="30" customWidth="1"/>
    <col min="11775" max="11775" width="7" style="30" customWidth="1"/>
    <col min="11776" max="11776" width="9.42578125" style="30" customWidth="1"/>
    <col min="11777" max="11777" width="7.42578125" style="30" customWidth="1"/>
    <col min="11778" max="11778" width="6.42578125" style="30" customWidth="1"/>
    <col min="11779" max="11779" width="19.28515625" style="30" customWidth="1"/>
    <col min="11780" max="11780" width="17.140625" style="30" customWidth="1"/>
    <col min="11781" max="11781" width="20.5703125" style="30" customWidth="1"/>
    <col min="11782" max="11782" width="18.42578125" style="30" customWidth="1"/>
    <col min="11783" max="11783" width="12.42578125" style="30" customWidth="1"/>
    <col min="11784" max="11784" width="13" style="30" customWidth="1"/>
    <col min="11785" max="11785" width="18.42578125" style="30" customWidth="1"/>
    <col min="11786" max="11786" width="24.28515625" style="30" customWidth="1"/>
    <col min="11787" max="12028" width="9.140625" style="30"/>
    <col min="12029" max="12029" width="3.42578125" style="30" customWidth="1"/>
    <col min="12030" max="12030" width="24.85546875" style="30" customWidth="1"/>
    <col min="12031" max="12031" width="7" style="30" customWidth="1"/>
    <col min="12032" max="12032" width="9.42578125" style="30" customWidth="1"/>
    <col min="12033" max="12033" width="7.42578125" style="30" customWidth="1"/>
    <col min="12034" max="12034" width="6.42578125" style="30" customWidth="1"/>
    <col min="12035" max="12035" width="19.28515625" style="30" customWidth="1"/>
    <col min="12036" max="12036" width="17.140625" style="30" customWidth="1"/>
    <col min="12037" max="12037" width="20.5703125" style="30" customWidth="1"/>
    <col min="12038" max="12038" width="18.42578125" style="30" customWidth="1"/>
    <col min="12039" max="12039" width="12.42578125" style="30" customWidth="1"/>
    <col min="12040" max="12040" width="13" style="30" customWidth="1"/>
    <col min="12041" max="12041" width="18.42578125" style="30" customWidth="1"/>
    <col min="12042" max="12042" width="24.28515625" style="30" customWidth="1"/>
    <col min="12043" max="12284" width="9.140625" style="30"/>
    <col min="12285" max="12285" width="3.42578125" style="30" customWidth="1"/>
    <col min="12286" max="12286" width="24.85546875" style="30" customWidth="1"/>
    <col min="12287" max="12287" width="7" style="30" customWidth="1"/>
    <col min="12288" max="12288" width="9.42578125" style="30" customWidth="1"/>
    <col min="12289" max="12289" width="7.42578125" style="30" customWidth="1"/>
    <col min="12290" max="12290" width="6.42578125" style="30" customWidth="1"/>
    <col min="12291" max="12291" width="19.28515625" style="30" customWidth="1"/>
    <col min="12292" max="12292" width="17.140625" style="30" customWidth="1"/>
    <col min="12293" max="12293" width="20.5703125" style="30" customWidth="1"/>
    <col min="12294" max="12294" width="18.42578125" style="30" customWidth="1"/>
    <col min="12295" max="12295" width="12.42578125" style="30" customWidth="1"/>
    <col min="12296" max="12296" width="13" style="30" customWidth="1"/>
    <col min="12297" max="12297" width="18.42578125" style="30" customWidth="1"/>
    <col min="12298" max="12298" width="24.28515625" style="30" customWidth="1"/>
    <col min="12299" max="12540" width="9.140625" style="30"/>
    <col min="12541" max="12541" width="3.42578125" style="30" customWidth="1"/>
    <col min="12542" max="12542" width="24.85546875" style="30" customWidth="1"/>
    <col min="12543" max="12543" width="7" style="30" customWidth="1"/>
    <col min="12544" max="12544" width="9.42578125" style="30" customWidth="1"/>
    <col min="12545" max="12545" width="7.42578125" style="30" customWidth="1"/>
    <col min="12546" max="12546" width="6.42578125" style="30" customWidth="1"/>
    <col min="12547" max="12547" width="19.28515625" style="30" customWidth="1"/>
    <col min="12548" max="12548" width="17.140625" style="30" customWidth="1"/>
    <col min="12549" max="12549" width="20.5703125" style="30" customWidth="1"/>
    <col min="12550" max="12550" width="18.42578125" style="30" customWidth="1"/>
    <col min="12551" max="12551" width="12.42578125" style="30" customWidth="1"/>
    <col min="12552" max="12552" width="13" style="30" customWidth="1"/>
    <col min="12553" max="12553" width="18.42578125" style="30" customWidth="1"/>
    <col min="12554" max="12554" width="24.28515625" style="30" customWidth="1"/>
    <col min="12555" max="12796" width="9.140625" style="30"/>
    <col min="12797" max="12797" width="3.42578125" style="30" customWidth="1"/>
    <col min="12798" max="12798" width="24.85546875" style="30" customWidth="1"/>
    <col min="12799" max="12799" width="7" style="30" customWidth="1"/>
    <col min="12800" max="12800" width="9.42578125" style="30" customWidth="1"/>
    <col min="12801" max="12801" width="7.42578125" style="30" customWidth="1"/>
    <col min="12802" max="12802" width="6.42578125" style="30" customWidth="1"/>
    <col min="12803" max="12803" width="19.28515625" style="30" customWidth="1"/>
    <col min="12804" max="12804" width="17.140625" style="30" customWidth="1"/>
    <col min="12805" max="12805" width="20.5703125" style="30" customWidth="1"/>
    <col min="12806" max="12806" width="18.42578125" style="30" customWidth="1"/>
    <col min="12807" max="12807" width="12.42578125" style="30" customWidth="1"/>
    <col min="12808" max="12808" width="13" style="30" customWidth="1"/>
    <col min="12809" max="12809" width="18.42578125" style="30" customWidth="1"/>
    <col min="12810" max="12810" width="24.28515625" style="30" customWidth="1"/>
    <col min="12811" max="13052" width="9.140625" style="30"/>
    <col min="13053" max="13053" width="3.42578125" style="30" customWidth="1"/>
    <col min="13054" max="13054" width="24.85546875" style="30" customWidth="1"/>
    <col min="13055" max="13055" width="7" style="30" customWidth="1"/>
    <col min="13056" max="13056" width="9.42578125" style="30" customWidth="1"/>
    <col min="13057" max="13057" width="7.42578125" style="30" customWidth="1"/>
    <col min="13058" max="13058" width="6.42578125" style="30" customWidth="1"/>
    <col min="13059" max="13059" width="19.28515625" style="30" customWidth="1"/>
    <col min="13060" max="13060" width="17.140625" style="30" customWidth="1"/>
    <col min="13061" max="13061" width="20.5703125" style="30" customWidth="1"/>
    <col min="13062" max="13062" width="18.42578125" style="30" customWidth="1"/>
    <col min="13063" max="13063" width="12.42578125" style="30" customWidth="1"/>
    <col min="13064" max="13064" width="13" style="30" customWidth="1"/>
    <col min="13065" max="13065" width="18.42578125" style="30" customWidth="1"/>
    <col min="13066" max="13066" width="24.28515625" style="30" customWidth="1"/>
    <col min="13067" max="13308" width="9.140625" style="30"/>
    <col min="13309" max="13309" width="3.42578125" style="30" customWidth="1"/>
    <col min="13310" max="13310" width="24.85546875" style="30" customWidth="1"/>
    <col min="13311" max="13311" width="7" style="30" customWidth="1"/>
    <col min="13312" max="13312" width="9.42578125" style="30" customWidth="1"/>
    <col min="13313" max="13313" width="7.42578125" style="30" customWidth="1"/>
    <col min="13314" max="13314" width="6.42578125" style="30" customWidth="1"/>
    <col min="13315" max="13315" width="19.28515625" style="30" customWidth="1"/>
    <col min="13316" max="13316" width="17.140625" style="30" customWidth="1"/>
    <col min="13317" max="13317" width="20.5703125" style="30" customWidth="1"/>
    <col min="13318" max="13318" width="18.42578125" style="30" customWidth="1"/>
    <col min="13319" max="13319" width="12.42578125" style="30" customWidth="1"/>
    <col min="13320" max="13320" width="13" style="30" customWidth="1"/>
    <col min="13321" max="13321" width="18.42578125" style="30" customWidth="1"/>
    <col min="13322" max="13322" width="24.28515625" style="30" customWidth="1"/>
    <col min="13323" max="13564" width="9.140625" style="30"/>
    <col min="13565" max="13565" width="3.42578125" style="30" customWidth="1"/>
    <col min="13566" max="13566" width="24.85546875" style="30" customWidth="1"/>
    <col min="13567" max="13567" width="7" style="30" customWidth="1"/>
    <col min="13568" max="13568" width="9.42578125" style="30" customWidth="1"/>
    <col min="13569" max="13569" width="7.42578125" style="30" customWidth="1"/>
    <col min="13570" max="13570" width="6.42578125" style="30" customWidth="1"/>
    <col min="13571" max="13571" width="19.28515625" style="30" customWidth="1"/>
    <col min="13572" max="13572" width="17.140625" style="30" customWidth="1"/>
    <col min="13573" max="13573" width="20.5703125" style="30" customWidth="1"/>
    <col min="13574" max="13574" width="18.42578125" style="30" customWidth="1"/>
    <col min="13575" max="13575" width="12.42578125" style="30" customWidth="1"/>
    <col min="13576" max="13576" width="13" style="30" customWidth="1"/>
    <col min="13577" max="13577" width="18.42578125" style="30" customWidth="1"/>
    <col min="13578" max="13578" width="24.28515625" style="30" customWidth="1"/>
    <col min="13579" max="13820" width="9.140625" style="30"/>
    <col min="13821" max="13821" width="3.42578125" style="30" customWidth="1"/>
    <col min="13822" max="13822" width="24.85546875" style="30" customWidth="1"/>
    <col min="13823" max="13823" width="7" style="30" customWidth="1"/>
    <col min="13824" max="13824" width="9.42578125" style="30" customWidth="1"/>
    <col min="13825" max="13825" width="7.42578125" style="30" customWidth="1"/>
    <col min="13826" max="13826" width="6.42578125" style="30" customWidth="1"/>
    <col min="13827" max="13827" width="19.28515625" style="30" customWidth="1"/>
    <col min="13828" max="13828" width="17.140625" style="30" customWidth="1"/>
    <col min="13829" max="13829" width="20.5703125" style="30" customWidth="1"/>
    <col min="13830" max="13830" width="18.42578125" style="30" customWidth="1"/>
    <col min="13831" max="13831" width="12.42578125" style="30" customWidth="1"/>
    <col min="13832" max="13832" width="13" style="30" customWidth="1"/>
    <col min="13833" max="13833" width="18.42578125" style="30" customWidth="1"/>
    <col min="13834" max="13834" width="24.28515625" style="30" customWidth="1"/>
    <col min="13835" max="14076" width="9.140625" style="30"/>
    <col min="14077" max="14077" width="3.42578125" style="30" customWidth="1"/>
    <col min="14078" max="14078" width="24.85546875" style="30" customWidth="1"/>
    <col min="14079" max="14079" width="7" style="30" customWidth="1"/>
    <col min="14080" max="14080" width="9.42578125" style="30" customWidth="1"/>
    <col min="14081" max="14081" width="7.42578125" style="30" customWidth="1"/>
    <col min="14082" max="14082" width="6.42578125" style="30" customWidth="1"/>
    <col min="14083" max="14083" width="19.28515625" style="30" customWidth="1"/>
    <col min="14084" max="14084" width="17.140625" style="30" customWidth="1"/>
    <col min="14085" max="14085" width="20.5703125" style="30" customWidth="1"/>
    <col min="14086" max="14086" width="18.42578125" style="30" customWidth="1"/>
    <col min="14087" max="14087" width="12.42578125" style="30" customWidth="1"/>
    <col min="14088" max="14088" width="13" style="30" customWidth="1"/>
    <col min="14089" max="14089" width="18.42578125" style="30" customWidth="1"/>
    <col min="14090" max="14090" width="24.28515625" style="30" customWidth="1"/>
    <col min="14091" max="14332" width="9.140625" style="30"/>
    <col min="14333" max="14333" width="3.42578125" style="30" customWidth="1"/>
    <col min="14334" max="14334" width="24.85546875" style="30" customWidth="1"/>
    <col min="14335" max="14335" width="7" style="30" customWidth="1"/>
    <col min="14336" max="14336" width="9.42578125" style="30" customWidth="1"/>
    <col min="14337" max="14337" width="7.42578125" style="30" customWidth="1"/>
    <col min="14338" max="14338" width="6.42578125" style="30" customWidth="1"/>
    <col min="14339" max="14339" width="19.28515625" style="30" customWidth="1"/>
    <col min="14340" max="14340" width="17.140625" style="30" customWidth="1"/>
    <col min="14341" max="14341" width="20.5703125" style="30" customWidth="1"/>
    <col min="14342" max="14342" width="18.42578125" style="30" customWidth="1"/>
    <col min="14343" max="14343" width="12.42578125" style="30" customWidth="1"/>
    <col min="14344" max="14344" width="13" style="30" customWidth="1"/>
    <col min="14345" max="14345" width="18.42578125" style="30" customWidth="1"/>
    <col min="14346" max="14346" width="24.28515625" style="30" customWidth="1"/>
    <col min="14347" max="14588" width="9.140625" style="30"/>
    <col min="14589" max="14589" width="3.42578125" style="30" customWidth="1"/>
    <col min="14590" max="14590" width="24.85546875" style="30" customWidth="1"/>
    <col min="14591" max="14591" width="7" style="30" customWidth="1"/>
    <col min="14592" max="14592" width="9.42578125" style="30" customWidth="1"/>
    <col min="14593" max="14593" width="7.42578125" style="30" customWidth="1"/>
    <col min="14594" max="14594" width="6.42578125" style="30" customWidth="1"/>
    <col min="14595" max="14595" width="19.28515625" style="30" customWidth="1"/>
    <col min="14596" max="14596" width="17.140625" style="30" customWidth="1"/>
    <col min="14597" max="14597" width="20.5703125" style="30" customWidth="1"/>
    <col min="14598" max="14598" width="18.42578125" style="30" customWidth="1"/>
    <col min="14599" max="14599" width="12.42578125" style="30" customWidth="1"/>
    <col min="14600" max="14600" width="13" style="30" customWidth="1"/>
    <col min="14601" max="14601" width="18.42578125" style="30" customWidth="1"/>
    <col min="14602" max="14602" width="24.28515625" style="30" customWidth="1"/>
    <col min="14603" max="14844" width="9.140625" style="30"/>
    <col min="14845" max="14845" width="3.42578125" style="30" customWidth="1"/>
    <col min="14846" max="14846" width="24.85546875" style="30" customWidth="1"/>
    <col min="14847" max="14847" width="7" style="30" customWidth="1"/>
    <col min="14848" max="14848" width="9.42578125" style="30" customWidth="1"/>
    <col min="14849" max="14849" width="7.42578125" style="30" customWidth="1"/>
    <col min="14850" max="14850" width="6.42578125" style="30" customWidth="1"/>
    <col min="14851" max="14851" width="19.28515625" style="30" customWidth="1"/>
    <col min="14852" max="14852" width="17.140625" style="30" customWidth="1"/>
    <col min="14853" max="14853" width="20.5703125" style="30" customWidth="1"/>
    <col min="14854" max="14854" width="18.42578125" style="30" customWidth="1"/>
    <col min="14855" max="14855" width="12.42578125" style="30" customWidth="1"/>
    <col min="14856" max="14856" width="13" style="30" customWidth="1"/>
    <col min="14857" max="14857" width="18.42578125" style="30" customWidth="1"/>
    <col min="14858" max="14858" width="24.28515625" style="30" customWidth="1"/>
    <col min="14859" max="15100" width="9.140625" style="30"/>
    <col min="15101" max="15101" width="3.42578125" style="30" customWidth="1"/>
    <col min="15102" max="15102" width="24.85546875" style="30" customWidth="1"/>
    <col min="15103" max="15103" width="7" style="30" customWidth="1"/>
    <col min="15104" max="15104" width="9.42578125" style="30" customWidth="1"/>
    <col min="15105" max="15105" width="7.42578125" style="30" customWidth="1"/>
    <col min="15106" max="15106" width="6.42578125" style="30" customWidth="1"/>
    <col min="15107" max="15107" width="19.28515625" style="30" customWidth="1"/>
    <col min="15108" max="15108" width="17.140625" style="30" customWidth="1"/>
    <col min="15109" max="15109" width="20.5703125" style="30" customWidth="1"/>
    <col min="15110" max="15110" width="18.42578125" style="30" customWidth="1"/>
    <col min="15111" max="15111" width="12.42578125" style="30" customWidth="1"/>
    <col min="15112" max="15112" width="13" style="30" customWidth="1"/>
    <col min="15113" max="15113" width="18.42578125" style="30" customWidth="1"/>
    <col min="15114" max="15114" width="24.28515625" style="30" customWidth="1"/>
    <col min="15115" max="15356" width="9.140625" style="30"/>
    <col min="15357" max="15357" width="3.42578125" style="30" customWidth="1"/>
    <col min="15358" max="15358" width="24.85546875" style="30" customWidth="1"/>
    <col min="15359" max="15359" width="7" style="30" customWidth="1"/>
    <col min="15360" max="15360" width="9.42578125" style="30" customWidth="1"/>
    <col min="15361" max="15361" width="7.42578125" style="30" customWidth="1"/>
    <col min="15362" max="15362" width="6.42578125" style="30" customWidth="1"/>
    <col min="15363" max="15363" width="19.28515625" style="30" customWidth="1"/>
    <col min="15364" max="15364" width="17.140625" style="30" customWidth="1"/>
    <col min="15365" max="15365" width="20.5703125" style="30" customWidth="1"/>
    <col min="15366" max="15366" width="18.42578125" style="30" customWidth="1"/>
    <col min="15367" max="15367" width="12.42578125" style="30" customWidth="1"/>
    <col min="15368" max="15368" width="13" style="30" customWidth="1"/>
    <col min="15369" max="15369" width="18.42578125" style="30" customWidth="1"/>
    <col min="15370" max="15370" width="24.28515625" style="30" customWidth="1"/>
    <col min="15371" max="15612" width="9.140625" style="30"/>
    <col min="15613" max="15613" width="3.42578125" style="30" customWidth="1"/>
    <col min="15614" max="15614" width="24.85546875" style="30" customWidth="1"/>
    <col min="15615" max="15615" width="7" style="30" customWidth="1"/>
    <col min="15616" max="15616" width="9.42578125" style="30" customWidth="1"/>
    <col min="15617" max="15617" width="7.42578125" style="30" customWidth="1"/>
    <col min="15618" max="15618" width="6.42578125" style="30" customWidth="1"/>
    <col min="15619" max="15619" width="19.28515625" style="30" customWidth="1"/>
    <col min="15620" max="15620" width="17.140625" style="30" customWidth="1"/>
    <col min="15621" max="15621" width="20.5703125" style="30" customWidth="1"/>
    <col min="15622" max="15622" width="18.42578125" style="30" customWidth="1"/>
    <col min="15623" max="15623" width="12.42578125" style="30" customWidth="1"/>
    <col min="15624" max="15624" width="13" style="30" customWidth="1"/>
    <col min="15625" max="15625" width="18.42578125" style="30" customWidth="1"/>
    <col min="15626" max="15626" width="24.28515625" style="30" customWidth="1"/>
    <col min="15627" max="15868" width="9.140625" style="30"/>
    <col min="15869" max="15869" width="3.42578125" style="30" customWidth="1"/>
    <col min="15870" max="15870" width="24.85546875" style="30" customWidth="1"/>
    <col min="15871" max="15871" width="7" style="30" customWidth="1"/>
    <col min="15872" max="15872" width="9.42578125" style="30" customWidth="1"/>
    <col min="15873" max="15873" width="7.42578125" style="30" customWidth="1"/>
    <col min="15874" max="15874" width="6.42578125" style="30" customWidth="1"/>
    <col min="15875" max="15875" width="19.28515625" style="30" customWidth="1"/>
    <col min="15876" max="15876" width="17.140625" style="30" customWidth="1"/>
    <col min="15877" max="15877" width="20.5703125" style="30" customWidth="1"/>
    <col min="15878" max="15878" width="18.42578125" style="30" customWidth="1"/>
    <col min="15879" max="15879" width="12.42578125" style="30" customWidth="1"/>
    <col min="15880" max="15880" width="13" style="30" customWidth="1"/>
    <col min="15881" max="15881" width="18.42578125" style="30" customWidth="1"/>
    <col min="15882" max="15882" width="24.28515625" style="30" customWidth="1"/>
    <col min="15883" max="16124" width="9.140625" style="30"/>
    <col min="16125" max="16125" width="3.42578125" style="30" customWidth="1"/>
    <col min="16126" max="16126" width="24.85546875" style="30" customWidth="1"/>
    <col min="16127" max="16127" width="7" style="30" customWidth="1"/>
    <col min="16128" max="16128" width="9.42578125" style="30" customWidth="1"/>
    <col min="16129" max="16129" width="7.42578125" style="30" customWidth="1"/>
    <col min="16130" max="16130" width="6.42578125" style="30" customWidth="1"/>
    <col min="16131" max="16131" width="19.28515625" style="30" customWidth="1"/>
    <col min="16132" max="16132" width="17.140625" style="30" customWidth="1"/>
    <col min="16133" max="16133" width="20.5703125" style="30" customWidth="1"/>
    <col min="16134" max="16134" width="18.42578125" style="30" customWidth="1"/>
    <col min="16135" max="16135" width="12.42578125" style="30" customWidth="1"/>
    <col min="16136" max="16136" width="13" style="30" customWidth="1"/>
    <col min="16137" max="16137" width="18.42578125" style="30" customWidth="1"/>
    <col min="16138" max="16138" width="24.28515625" style="30" customWidth="1"/>
    <col min="16139" max="16384" width="9.140625" style="30"/>
  </cols>
  <sheetData>
    <row r="1" spans="1:10" ht="12.75" x14ac:dyDescent="0.2">
      <c r="A1" s="27" t="s">
        <v>46</v>
      </c>
      <c r="B1" s="28"/>
    </row>
    <row r="2" spans="1:10" ht="9.75" customHeight="1" x14ac:dyDescent="0.2"/>
    <row r="3" spans="1:10" ht="12.75" customHeight="1" x14ac:dyDescent="0.2">
      <c r="A3" s="139" t="s">
        <v>47</v>
      </c>
      <c r="B3" s="140"/>
      <c r="C3" s="141"/>
      <c r="D3" s="142"/>
      <c r="E3" s="143"/>
      <c r="F3" s="31"/>
      <c r="H3" s="32" t="s">
        <v>48</v>
      </c>
      <c r="I3" s="33"/>
    </row>
    <row r="4" spans="1:10" ht="12.75" customHeight="1" x14ac:dyDescent="0.2">
      <c r="A4" s="144" t="s">
        <v>49</v>
      </c>
      <c r="B4" s="145"/>
      <c r="C4" s="146"/>
      <c r="D4" s="147"/>
      <c r="E4" s="34"/>
      <c r="F4" s="31"/>
      <c r="G4" s="31"/>
    </row>
    <row r="5" spans="1:10" ht="12.75" customHeight="1" thickBot="1" x14ac:dyDescent="0.25">
      <c r="A5" s="139" t="s">
        <v>50</v>
      </c>
      <c r="B5" s="140"/>
      <c r="C5" s="148" t="s">
        <v>154</v>
      </c>
      <c r="D5" s="149"/>
      <c r="E5" s="1"/>
      <c r="F5" s="31"/>
      <c r="G5" s="31"/>
    </row>
    <row r="6" spans="1:10" ht="46.5" customHeight="1" thickBot="1" x14ac:dyDescent="0.25">
      <c r="A6" s="153" t="s">
        <v>155</v>
      </c>
      <c r="B6" s="154"/>
      <c r="C6" s="170">
        <v>1018202</v>
      </c>
      <c r="D6" s="171"/>
      <c r="E6" s="34"/>
      <c r="F6" s="31"/>
      <c r="G6" s="35" t="s">
        <v>156</v>
      </c>
      <c r="H6" s="2"/>
      <c r="I6" s="36"/>
    </row>
    <row r="7" spans="1:10" ht="68.25" customHeight="1" thickBot="1" x14ac:dyDescent="0.25">
      <c r="A7" s="153" t="s">
        <v>157</v>
      </c>
      <c r="B7" s="154"/>
      <c r="C7" s="158">
        <f>C6</f>
        <v>1018202</v>
      </c>
      <c r="D7" s="160"/>
      <c r="E7" s="37"/>
      <c r="F7" s="37"/>
      <c r="G7" s="172" t="s">
        <v>158</v>
      </c>
      <c r="H7" s="173"/>
      <c r="I7" s="173"/>
      <c r="J7" s="173"/>
    </row>
    <row r="8" spans="1:10" ht="17.25" customHeight="1" thickBot="1" x14ac:dyDescent="0.25">
      <c r="A8" s="153" t="s">
        <v>51</v>
      </c>
      <c r="B8" s="140"/>
      <c r="C8" s="174" t="s">
        <v>52</v>
      </c>
      <c r="D8" s="175"/>
      <c r="E8" s="176"/>
      <c r="F8" s="177"/>
      <c r="G8" s="3" t="s">
        <v>53</v>
      </c>
      <c r="H8" s="38" t="s">
        <v>54</v>
      </c>
    </row>
    <row r="9" spans="1:10" ht="22.5" customHeight="1" thickBot="1" x14ac:dyDescent="0.3">
      <c r="A9" s="153" t="s">
        <v>159</v>
      </c>
      <c r="B9" s="154"/>
      <c r="C9" s="155">
        <f>IF(C7&gt;5000, (200), (C7*0.5%))</f>
        <v>200</v>
      </c>
      <c r="D9" s="156"/>
      <c r="E9" s="156"/>
      <c r="F9" s="157"/>
      <c r="G9" s="39"/>
      <c r="H9" s="40"/>
    </row>
    <row r="10" spans="1:10" ht="14.25" customHeight="1" thickBot="1" x14ac:dyDescent="0.3">
      <c r="A10" s="153" t="s">
        <v>55</v>
      </c>
      <c r="B10" s="154"/>
      <c r="C10" s="158"/>
      <c r="D10" s="159"/>
      <c r="E10" s="159"/>
      <c r="F10" s="160"/>
      <c r="G10" s="41"/>
      <c r="H10" s="42"/>
    </row>
    <row r="11" spans="1:10" ht="14.25" customHeight="1" x14ac:dyDescent="0.2">
      <c r="B11" s="4"/>
      <c r="C11" s="43"/>
      <c r="D11" s="37"/>
      <c r="E11" s="37"/>
      <c r="F11" s="37"/>
      <c r="G11" s="44"/>
      <c r="H11" s="44"/>
    </row>
    <row r="12" spans="1:10" ht="14.25" customHeight="1" x14ac:dyDescent="0.2">
      <c r="A12" s="161" t="s">
        <v>56</v>
      </c>
      <c r="B12" s="162"/>
      <c r="C12" s="167" t="s">
        <v>160</v>
      </c>
      <c r="D12" s="168"/>
      <c r="E12" s="168"/>
      <c r="F12" s="169"/>
      <c r="G12" s="193" t="s">
        <v>193</v>
      </c>
      <c r="H12" s="193" t="s">
        <v>194</v>
      </c>
      <c r="I12" s="193" t="s">
        <v>195</v>
      </c>
      <c r="J12" s="150" t="s">
        <v>196</v>
      </c>
    </row>
    <row r="13" spans="1:10" ht="14.25" customHeight="1" x14ac:dyDescent="0.2">
      <c r="A13" s="163"/>
      <c r="B13" s="164"/>
      <c r="C13" s="45" t="s">
        <v>60</v>
      </c>
      <c r="D13" s="45" t="s">
        <v>61</v>
      </c>
      <c r="E13" s="45" t="s">
        <v>62</v>
      </c>
      <c r="F13" s="46" t="s">
        <v>62</v>
      </c>
      <c r="G13" s="194"/>
      <c r="H13" s="194"/>
      <c r="I13" s="194"/>
      <c r="J13" s="151"/>
    </row>
    <row r="14" spans="1:10" ht="38.25" customHeight="1" x14ac:dyDescent="0.2">
      <c r="A14" s="165"/>
      <c r="B14" s="166"/>
      <c r="C14" s="47" t="s">
        <v>63</v>
      </c>
      <c r="D14" s="47" t="s">
        <v>63</v>
      </c>
      <c r="E14" s="47" t="s">
        <v>63</v>
      </c>
      <c r="F14" s="48" t="s">
        <v>55</v>
      </c>
      <c r="G14" s="195"/>
      <c r="H14" s="194"/>
      <c r="I14" s="195"/>
      <c r="J14" s="152"/>
    </row>
    <row r="15" spans="1:10" ht="9.75" customHeight="1" x14ac:dyDescent="0.2">
      <c r="A15" s="178" t="s">
        <v>64</v>
      </c>
      <c r="B15" s="181" t="s">
        <v>65</v>
      </c>
      <c r="C15" s="184">
        <f>IF(C7&gt;5000,10,(C9*0.5)/5/2)</f>
        <v>10</v>
      </c>
      <c r="D15" s="184">
        <f>C15</f>
        <v>10</v>
      </c>
      <c r="E15" s="187">
        <f>SUM(C15:D18)</f>
        <v>20</v>
      </c>
      <c r="F15" s="190">
        <v>22</v>
      </c>
      <c r="G15" s="88" t="s">
        <v>146</v>
      </c>
      <c r="H15" s="89" t="s">
        <v>180</v>
      </c>
      <c r="I15" s="6" t="s">
        <v>181</v>
      </c>
      <c r="J15" s="5" t="s">
        <v>212</v>
      </c>
    </row>
    <row r="16" spans="1:10" ht="9.75" customHeight="1" x14ac:dyDescent="0.2">
      <c r="A16" s="179"/>
      <c r="B16" s="182"/>
      <c r="C16" s="185"/>
      <c r="D16" s="185"/>
      <c r="E16" s="188"/>
      <c r="F16" s="191"/>
      <c r="G16" s="90" t="s">
        <v>147</v>
      </c>
      <c r="H16" s="89" t="s">
        <v>180</v>
      </c>
      <c r="I16" s="6" t="s">
        <v>181</v>
      </c>
      <c r="J16" s="5" t="s">
        <v>212</v>
      </c>
    </row>
    <row r="17" spans="1:10" ht="9.75" customHeight="1" x14ac:dyDescent="0.2">
      <c r="A17" s="179"/>
      <c r="B17" s="182"/>
      <c r="C17" s="185"/>
      <c r="D17" s="185"/>
      <c r="E17" s="188"/>
      <c r="F17" s="191"/>
      <c r="G17" s="91" t="s">
        <v>148</v>
      </c>
      <c r="H17" s="89" t="s">
        <v>180</v>
      </c>
      <c r="I17" s="6" t="s">
        <v>181</v>
      </c>
      <c r="J17" s="5" t="s">
        <v>212</v>
      </c>
    </row>
    <row r="18" spans="1:10" ht="9.75" customHeight="1" x14ac:dyDescent="0.2">
      <c r="A18" s="180"/>
      <c r="B18" s="183"/>
      <c r="C18" s="186"/>
      <c r="D18" s="186"/>
      <c r="E18" s="189"/>
      <c r="F18" s="192"/>
      <c r="G18" s="49"/>
      <c r="H18" s="50"/>
      <c r="I18" s="50"/>
      <c r="J18" s="50"/>
    </row>
    <row r="19" spans="1:10" ht="9.75" customHeight="1" x14ac:dyDescent="0.2">
      <c r="A19" s="178" t="s">
        <v>66</v>
      </c>
      <c r="B19" s="181" t="s">
        <v>67</v>
      </c>
      <c r="C19" s="184">
        <f>IF(C7&gt;5000,10,(C9*0.5)/5/2)</f>
        <v>10</v>
      </c>
      <c r="D19" s="187">
        <f>C19</f>
        <v>10</v>
      </c>
      <c r="E19" s="187">
        <f>SUM(C19:D25)</f>
        <v>20</v>
      </c>
      <c r="F19" s="190">
        <v>22</v>
      </c>
      <c r="G19" s="92" t="s">
        <v>96</v>
      </c>
      <c r="H19" s="89" t="s">
        <v>180</v>
      </c>
      <c r="I19" s="5" t="s">
        <v>181</v>
      </c>
      <c r="J19" s="5" t="s">
        <v>213</v>
      </c>
    </row>
    <row r="20" spans="1:10" ht="9.75" customHeight="1" x14ac:dyDescent="0.2">
      <c r="A20" s="196"/>
      <c r="B20" s="197"/>
      <c r="C20" s="185"/>
      <c r="D20" s="188"/>
      <c r="E20" s="188"/>
      <c r="F20" s="191"/>
      <c r="G20" s="91" t="s">
        <v>17</v>
      </c>
      <c r="H20" s="25" t="s">
        <v>180</v>
      </c>
      <c r="I20" s="5" t="s">
        <v>181</v>
      </c>
      <c r="J20" s="5" t="s">
        <v>213</v>
      </c>
    </row>
    <row r="21" spans="1:10" ht="9.75" customHeight="1" x14ac:dyDescent="0.2">
      <c r="A21" s="196"/>
      <c r="B21" s="197"/>
      <c r="C21" s="185"/>
      <c r="D21" s="188"/>
      <c r="E21" s="188"/>
      <c r="F21" s="191"/>
      <c r="G21" s="93" t="s">
        <v>92</v>
      </c>
      <c r="H21" s="25" t="s">
        <v>180</v>
      </c>
      <c r="I21" s="5" t="s">
        <v>181</v>
      </c>
      <c r="J21" s="5" t="s">
        <v>213</v>
      </c>
    </row>
    <row r="22" spans="1:10" ht="9.75" customHeight="1" x14ac:dyDescent="0.2">
      <c r="A22" s="179"/>
      <c r="B22" s="182"/>
      <c r="C22" s="185"/>
      <c r="D22" s="188"/>
      <c r="E22" s="188"/>
      <c r="F22" s="191"/>
      <c r="G22" s="93" t="s">
        <v>94</v>
      </c>
      <c r="H22" s="25" t="s">
        <v>180</v>
      </c>
      <c r="I22" s="5" t="s">
        <v>181</v>
      </c>
      <c r="J22" s="5" t="s">
        <v>213</v>
      </c>
    </row>
    <row r="23" spans="1:10" ht="9.75" customHeight="1" x14ac:dyDescent="0.2">
      <c r="A23" s="179"/>
      <c r="B23" s="182"/>
      <c r="C23" s="185"/>
      <c r="D23" s="188"/>
      <c r="E23" s="188"/>
      <c r="F23" s="191"/>
      <c r="G23" s="93" t="s">
        <v>93</v>
      </c>
      <c r="H23" s="25" t="s">
        <v>180</v>
      </c>
      <c r="I23" s="5" t="s">
        <v>181</v>
      </c>
      <c r="J23" s="5" t="s">
        <v>213</v>
      </c>
    </row>
    <row r="24" spans="1:10" ht="9.75" customHeight="1" x14ac:dyDescent="0.2">
      <c r="A24" s="179"/>
      <c r="B24" s="182"/>
      <c r="C24" s="185"/>
      <c r="D24" s="188"/>
      <c r="E24" s="188"/>
      <c r="F24" s="191"/>
      <c r="G24" s="93" t="s">
        <v>95</v>
      </c>
      <c r="H24" s="25" t="s">
        <v>180</v>
      </c>
      <c r="I24" s="5" t="s">
        <v>181</v>
      </c>
      <c r="J24" s="5" t="s">
        <v>213</v>
      </c>
    </row>
    <row r="25" spans="1:10" ht="9.75" customHeight="1" x14ac:dyDescent="0.2">
      <c r="A25" s="180"/>
      <c r="B25" s="183"/>
      <c r="C25" s="186"/>
      <c r="D25" s="189"/>
      <c r="E25" s="189"/>
      <c r="F25" s="192"/>
      <c r="G25" s="93" t="s">
        <v>149</v>
      </c>
      <c r="H25" s="25" t="s">
        <v>180</v>
      </c>
      <c r="I25" s="5" t="s">
        <v>181</v>
      </c>
      <c r="J25" s="5" t="s">
        <v>213</v>
      </c>
    </row>
    <row r="26" spans="1:10" ht="9.75" customHeight="1" x14ac:dyDescent="0.2">
      <c r="A26" s="178" t="s">
        <v>68</v>
      </c>
      <c r="B26" s="181" t="s">
        <v>69</v>
      </c>
      <c r="C26" s="184">
        <f>IF(C7&gt;5000,10,(C9*0.5)/5/2)</f>
        <v>10</v>
      </c>
      <c r="D26" s="187">
        <f>C26</f>
        <v>10</v>
      </c>
      <c r="E26" s="187">
        <f>SUM(C26:D29)</f>
        <v>20</v>
      </c>
      <c r="F26" s="190">
        <v>22</v>
      </c>
      <c r="G26" s="92"/>
      <c r="H26" s="89"/>
      <c r="I26" s="5"/>
      <c r="J26" s="5" t="s">
        <v>212</v>
      </c>
    </row>
    <row r="27" spans="1:10" ht="9.75" customHeight="1" x14ac:dyDescent="0.2">
      <c r="A27" s="196"/>
      <c r="B27" s="197"/>
      <c r="C27" s="185"/>
      <c r="D27" s="188"/>
      <c r="E27" s="188"/>
      <c r="F27" s="191"/>
      <c r="G27" s="94" t="s">
        <v>18</v>
      </c>
      <c r="H27" s="95" t="s">
        <v>180</v>
      </c>
      <c r="I27" s="8" t="s">
        <v>181</v>
      </c>
      <c r="J27" s="8" t="s">
        <v>212</v>
      </c>
    </row>
    <row r="28" spans="1:10" ht="9.75" customHeight="1" x14ac:dyDescent="0.2">
      <c r="A28" s="196"/>
      <c r="B28" s="182"/>
      <c r="C28" s="185"/>
      <c r="D28" s="188"/>
      <c r="E28" s="188"/>
      <c r="F28" s="191"/>
      <c r="G28" s="52"/>
      <c r="H28" s="53"/>
      <c r="I28" s="53"/>
      <c r="J28" s="53"/>
    </row>
    <row r="29" spans="1:10" ht="9.75" customHeight="1" x14ac:dyDescent="0.2">
      <c r="A29" s="196"/>
      <c r="B29" s="182"/>
      <c r="C29" s="186"/>
      <c r="D29" s="189"/>
      <c r="E29" s="189"/>
      <c r="F29" s="192"/>
      <c r="G29" s="54"/>
      <c r="H29" s="55"/>
      <c r="I29" s="55"/>
      <c r="J29" s="55"/>
    </row>
    <row r="30" spans="1:10" ht="11.25" customHeight="1" x14ac:dyDescent="0.2">
      <c r="A30" s="178" t="s">
        <v>70</v>
      </c>
      <c r="B30" s="205" t="s">
        <v>71</v>
      </c>
      <c r="C30" s="184">
        <f>IF(C7&gt;5000,10,(C9*0.5)/5/2)</f>
        <v>10</v>
      </c>
      <c r="D30" s="187">
        <f>C30</f>
        <v>10</v>
      </c>
      <c r="E30" s="187">
        <f>SUM(C30:D38)</f>
        <v>20</v>
      </c>
      <c r="F30" s="190">
        <v>22</v>
      </c>
      <c r="G30" s="92" t="s">
        <v>0</v>
      </c>
      <c r="H30" s="89" t="s">
        <v>180</v>
      </c>
      <c r="I30" s="12" t="s">
        <v>181</v>
      </c>
      <c r="J30" s="5" t="s">
        <v>214</v>
      </c>
    </row>
    <row r="31" spans="1:10" ht="9.75" customHeight="1" x14ac:dyDescent="0.2">
      <c r="A31" s="196"/>
      <c r="B31" s="206"/>
      <c r="C31" s="185"/>
      <c r="D31" s="188"/>
      <c r="E31" s="188"/>
      <c r="F31" s="191"/>
      <c r="G31" s="94" t="s">
        <v>1</v>
      </c>
      <c r="H31" s="95" t="s">
        <v>180</v>
      </c>
      <c r="I31" s="13" t="s">
        <v>181</v>
      </c>
      <c r="J31" s="5" t="s">
        <v>214</v>
      </c>
    </row>
    <row r="32" spans="1:10" ht="9.75" customHeight="1" x14ac:dyDescent="0.2">
      <c r="A32" s="196"/>
      <c r="B32" s="206"/>
      <c r="C32" s="185"/>
      <c r="D32" s="188"/>
      <c r="E32" s="188"/>
      <c r="F32" s="191"/>
      <c r="G32" s="94" t="s">
        <v>2</v>
      </c>
      <c r="H32" s="95" t="s">
        <v>180</v>
      </c>
      <c r="I32" s="13" t="s">
        <v>181</v>
      </c>
      <c r="J32" s="5" t="s">
        <v>214</v>
      </c>
    </row>
    <row r="33" spans="1:10" ht="9.75" customHeight="1" x14ac:dyDescent="0.2">
      <c r="A33" s="196"/>
      <c r="B33" s="206"/>
      <c r="C33" s="185"/>
      <c r="D33" s="188"/>
      <c r="E33" s="188"/>
      <c r="F33" s="191"/>
      <c r="G33" s="94" t="s">
        <v>88</v>
      </c>
      <c r="H33" s="95" t="s">
        <v>180</v>
      </c>
      <c r="I33" s="13" t="s">
        <v>181</v>
      </c>
      <c r="J33" s="5" t="s">
        <v>214</v>
      </c>
    </row>
    <row r="34" spans="1:10" ht="9.75" customHeight="1" x14ac:dyDescent="0.2">
      <c r="A34" s="196"/>
      <c r="B34" s="206"/>
      <c r="C34" s="185"/>
      <c r="D34" s="188"/>
      <c r="E34" s="188"/>
      <c r="F34" s="191"/>
      <c r="G34" s="94" t="s">
        <v>89</v>
      </c>
      <c r="H34" s="95"/>
      <c r="I34" s="13"/>
      <c r="J34" s="5" t="s">
        <v>214</v>
      </c>
    </row>
    <row r="35" spans="1:10" ht="9.75" customHeight="1" x14ac:dyDescent="0.2">
      <c r="A35" s="196"/>
      <c r="B35" s="206"/>
      <c r="C35" s="185"/>
      <c r="D35" s="188"/>
      <c r="E35" s="188"/>
      <c r="F35" s="191"/>
      <c r="G35" s="54"/>
      <c r="H35" s="55"/>
      <c r="I35" s="55"/>
      <c r="J35" s="55"/>
    </row>
    <row r="36" spans="1:10" ht="9.75" customHeight="1" x14ac:dyDescent="0.2">
      <c r="A36" s="196"/>
      <c r="B36" s="206"/>
      <c r="C36" s="185"/>
      <c r="D36" s="188"/>
      <c r="E36" s="188"/>
      <c r="F36" s="191"/>
      <c r="G36" s="54"/>
      <c r="H36" s="55"/>
      <c r="I36" s="55"/>
      <c r="J36" s="55"/>
    </row>
    <row r="37" spans="1:10" ht="9.75" customHeight="1" x14ac:dyDescent="0.2">
      <c r="A37" s="196"/>
      <c r="B37" s="206"/>
      <c r="C37" s="185"/>
      <c r="D37" s="188"/>
      <c r="E37" s="188"/>
      <c r="F37" s="191"/>
      <c r="G37" s="54"/>
      <c r="H37" s="55"/>
      <c r="I37" s="55"/>
      <c r="J37" s="55"/>
    </row>
    <row r="38" spans="1:10" ht="9.75" customHeight="1" x14ac:dyDescent="0.2">
      <c r="A38" s="204"/>
      <c r="B38" s="207"/>
      <c r="C38" s="186"/>
      <c r="D38" s="189"/>
      <c r="E38" s="189"/>
      <c r="F38" s="192"/>
      <c r="G38" s="56"/>
      <c r="H38" s="57"/>
      <c r="I38" s="57"/>
      <c r="J38" s="57"/>
    </row>
    <row r="39" spans="1:10" ht="19.5" customHeight="1" x14ac:dyDescent="0.2">
      <c r="A39" s="178" t="s">
        <v>72</v>
      </c>
      <c r="B39" s="14" t="s">
        <v>161</v>
      </c>
      <c r="C39" s="15">
        <f>IF(C7&gt;5000,10,(C9*0.5)/5/2)</f>
        <v>10</v>
      </c>
      <c r="D39" s="58">
        <f>C39</f>
        <v>10</v>
      </c>
      <c r="E39" s="58">
        <f>SUM(C39:D39)</f>
        <v>20</v>
      </c>
      <c r="F39" s="59">
        <v>22</v>
      </c>
      <c r="G39" s="96" t="s">
        <v>175</v>
      </c>
      <c r="H39" s="89" t="s">
        <v>182</v>
      </c>
      <c r="I39" s="5" t="s">
        <v>181</v>
      </c>
      <c r="J39" s="5" t="s">
        <v>215</v>
      </c>
    </row>
    <row r="40" spans="1:10" ht="9.75" customHeight="1" x14ac:dyDescent="0.2">
      <c r="A40" s="179"/>
      <c r="B40" s="60" t="s">
        <v>162</v>
      </c>
      <c r="C40" s="61"/>
      <c r="D40" s="62"/>
      <c r="E40" s="62"/>
      <c r="F40" s="63">
        <v>22</v>
      </c>
      <c r="G40" s="97" t="s">
        <v>179</v>
      </c>
      <c r="H40" s="98" t="s">
        <v>182</v>
      </c>
      <c r="I40" s="8" t="s">
        <v>181</v>
      </c>
      <c r="J40" s="5" t="s">
        <v>215</v>
      </c>
    </row>
    <row r="41" spans="1:10" ht="9.75" customHeight="1" x14ac:dyDescent="0.2">
      <c r="A41" s="179"/>
      <c r="B41" s="64" t="s">
        <v>163</v>
      </c>
      <c r="C41" s="198"/>
      <c r="D41" s="65"/>
      <c r="E41" s="65"/>
      <c r="F41" s="66"/>
      <c r="G41" s="99" t="s">
        <v>178</v>
      </c>
      <c r="H41" s="16" t="s">
        <v>182</v>
      </c>
      <c r="I41" s="8" t="s">
        <v>181</v>
      </c>
      <c r="J41" s="5" t="s">
        <v>215</v>
      </c>
    </row>
    <row r="42" spans="1:10" ht="9.75" customHeight="1" x14ac:dyDescent="0.2">
      <c r="A42" s="179"/>
      <c r="B42" s="67" t="s">
        <v>164</v>
      </c>
      <c r="C42" s="199"/>
      <c r="D42" s="201"/>
      <c r="E42" s="201"/>
      <c r="F42" s="66"/>
      <c r="G42" s="100" t="s">
        <v>176</v>
      </c>
      <c r="H42" s="16" t="s">
        <v>182</v>
      </c>
      <c r="I42" s="8" t="s">
        <v>181</v>
      </c>
      <c r="J42" s="5" t="s">
        <v>215</v>
      </c>
    </row>
    <row r="43" spans="1:10" ht="9.75" customHeight="1" x14ac:dyDescent="0.2">
      <c r="A43" s="179"/>
      <c r="B43" s="67" t="s">
        <v>165</v>
      </c>
      <c r="C43" s="199"/>
      <c r="D43" s="201"/>
      <c r="E43" s="201"/>
      <c r="F43" s="66"/>
      <c r="G43" s="101" t="s">
        <v>177</v>
      </c>
      <c r="H43" s="16" t="s">
        <v>182</v>
      </c>
      <c r="I43" s="8" t="s">
        <v>181</v>
      </c>
      <c r="J43" s="5" t="s">
        <v>215</v>
      </c>
    </row>
    <row r="44" spans="1:10" ht="9.75" customHeight="1" x14ac:dyDescent="0.2">
      <c r="A44" s="179"/>
      <c r="B44" s="67" t="s">
        <v>166</v>
      </c>
      <c r="C44" s="199"/>
      <c r="D44" s="201"/>
      <c r="E44" s="201"/>
      <c r="F44" s="66"/>
      <c r="J44" s="5" t="s">
        <v>215</v>
      </c>
    </row>
    <row r="45" spans="1:10" ht="9.75" customHeight="1" x14ac:dyDescent="0.2">
      <c r="A45" s="179"/>
      <c r="B45" s="69" t="s">
        <v>167</v>
      </c>
      <c r="C45" s="200"/>
      <c r="D45" s="202"/>
      <c r="E45" s="202"/>
      <c r="F45" s="66"/>
      <c r="G45" s="7"/>
      <c r="H45" s="16"/>
      <c r="I45" s="8"/>
      <c r="J45" s="5" t="s">
        <v>215</v>
      </c>
    </row>
    <row r="46" spans="1:10" ht="9.75" customHeight="1" x14ac:dyDescent="0.2">
      <c r="A46" s="179"/>
      <c r="B46" s="70" t="s">
        <v>168</v>
      </c>
      <c r="C46" s="198"/>
      <c r="D46" s="203"/>
      <c r="E46" s="203"/>
      <c r="F46" s="66">
        <v>22</v>
      </c>
      <c r="G46" s="7" t="s">
        <v>150</v>
      </c>
      <c r="H46" s="16" t="s">
        <v>182</v>
      </c>
      <c r="I46" s="8" t="s">
        <v>181</v>
      </c>
      <c r="J46" s="5" t="s">
        <v>215</v>
      </c>
    </row>
    <row r="47" spans="1:10" ht="9.75" customHeight="1" x14ac:dyDescent="0.2">
      <c r="A47" s="179"/>
      <c r="B47" s="67" t="s">
        <v>169</v>
      </c>
      <c r="C47" s="199"/>
      <c r="D47" s="201"/>
      <c r="E47" s="201"/>
      <c r="F47" s="66"/>
      <c r="G47" s="7" t="s">
        <v>151</v>
      </c>
      <c r="H47" s="16" t="s">
        <v>182</v>
      </c>
      <c r="I47" s="8" t="s">
        <v>181</v>
      </c>
      <c r="J47" s="5" t="s">
        <v>215</v>
      </c>
    </row>
    <row r="48" spans="1:10" ht="9.75" customHeight="1" x14ac:dyDescent="0.2">
      <c r="A48" s="179"/>
      <c r="B48" s="67" t="s">
        <v>170</v>
      </c>
      <c r="C48" s="199"/>
      <c r="D48" s="201"/>
      <c r="E48" s="201"/>
      <c r="F48" s="66"/>
      <c r="G48" s="7" t="s">
        <v>153</v>
      </c>
      <c r="H48" s="16" t="s">
        <v>182</v>
      </c>
      <c r="I48" s="8" t="s">
        <v>181</v>
      </c>
      <c r="J48" s="5" t="s">
        <v>215</v>
      </c>
    </row>
    <row r="49" spans="1:10" ht="9.75" customHeight="1" x14ac:dyDescent="0.2">
      <c r="A49" s="179"/>
      <c r="B49" s="67" t="s">
        <v>171</v>
      </c>
      <c r="C49" s="199"/>
      <c r="D49" s="201"/>
      <c r="E49" s="201"/>
      <c r="F49" s="66"/>
      <c r="G49" s="7" t="s">
        <v>152</v>
      </c>
      <c r="H49" s="16" t="s">
        <v>182</v>
      </c>
      <c r="I49" s="8" t="s">
        <v>181</v>
      </c>
      <c r="J49" s="5" t="s">
        <v>215</v>
      </c>
    </row>
    <row r="50" spans="1:10" ht="9.75" customHeight="1" x14ac:dyDescent="0.2">
      <c r="A50" s="179"/>
      <c r="B50" s="67" t="s">
        <v>172</v>
      </c>
      <c r="C50" s="199"/>
      <c r="D50" s="201"/>
      <c r="E50" s="201"/>
      <c r="F50" s="66"/>
      <c r="G50" s="52"/>
      <c r="H50" s="53"/>
      <c r="I50" s="53"/>
      <c r="J50" s="53"/>
    </row>
    <row r="51" spans="1:10" ht="9.75" customHeight="1" x14ac:dyDescent="0.2">
      <c r="A51" s="179"/>
      <c r="B51" s="71"/>
      <c r="C51" s="199"/>
      <c r="D51" s="201"/>
      <c r="E51" s="201"/>
      <c r="F51" s="66"/>
      <c r="G51" s="52"/>
      <c r="H51" s="53"/>
      <c r="I51" s="53"/>
      <c r="J51" s="53"/>
    </row>
    <row r="52" spans="1:10" ht="9.75" customHeight="1" x14ac:dyDescent="0.2">
      <c r="A52" s="179"/>
      <c r="B52" s="72"/>
      <c r="C52" s="200"/>
      <c r="D52" s="202"/>
      <c r="E52" s="202"/>
      <c r="F52" s="66"/>
      <c r="G52" s="49"/>
      <c r="H52" s="50"/>
      <c r="I52" s="50"/>
      <c r="J52" s="50"/>
    </row>
    <row r="53" spans="1:10" ht="30" customHeight="1" x14ac:dyDescent="0.2">
      <c r="A53" s="161" t="s">
        <v>56</v>
      </c>
      <c r="B53" s="162"/>
      <c r="C53" s="219" t="s">
        <v>51</v>
      </c>
      <c r="D53" s="220"/>
      <c r="E53" s="221" t="s">
        <v>57</v>
      </c>
      <c r="F53" s="222"/>
      <c r="G53" s="222" t="s">
        <v>58</v>
      </c>
      <c r="H53" s="208" t="s">
        <v>188</v>
      </c>
      <c r="I53" s="208" t="s">
        <v>59</v>
      </c>
      <c r="J53" s="208" t="s">
        <v>189</v>
      </c>
    </row>
    <row r="54" spans="1:10" ht="27" customHeight="1" x14ac:dyDescent="0.2">
      <c r="A54" s="165"/>
      <c r="B54" s="166"/>
      <c r="C54" s="73" t="s">
        <v>63</v>
      </c>
      <c r="D54" s="77" t="s">
        <v>55</v>
      </c>
      <c r="E54" s="223"/>
      <c r="F54" s="224"/>
      <c r="G54" s="225"/>
      <c r="H54" s="209"/>
      <c r="I54" s="209"/>
      <c r="J54" s="209"/>
    </row>
    <row r="55" spans="1:10" ht="9.75" customHeight="1" x14ac:dyDescent="0.2">
      <c r="A55" s="210" t="s">
        <v>73</v>
      </c>
      <c r="B55" s="181" t="s">
        <v>74</v>
      </c>
      <c r="C55" s="213">
        <f>IF(C7&gt;5000,100/3,(C9*0.5)*0.5)</f>
        <v>33.333333333333336</v>
      </c>
      <c r="D55" s="112">
        <v>36</v>
      </c>
      <c r="E55" s="215" t="s">
        <v>43</v>
      </c>
      <c r="F55" s="216"/>
      <c r="G55" s="102" t="s">
        <v>3</v>
      </c>
      <c r="H55" s="95" t="s">
        <v>182</v>
      </c>
      <c r="I55" s="8" t="s">
        <v>181</v>
      </c>
      <c r="J55" s="18" t="s">
        <v>212</v>
      </c>
    </row>
    <row r="56" spans="1:10" ht="9.75" customHeight="1" x14ac:dyDescent="0.2">
      <c r="A56" s="211"/>
      <c r="B56" s="182"/>
      <c r="C56" s="214"/>
      <c r="D56" s="113"/>
      <c r="E56" s="217"/>
      <c r="F56" s="218"/>
      <c r="G56" s="103" t="s">
        <v>4</v>
      </c>
      <c r="H56" s="104" t="s">
        <v>182</v>
      </c>
      <c r="I56" s="9" t="s">
        <v>181</v>
      </c>
      <c r="J56" s="18" t="s">
        <v>212</v>
      </c>
    </row>
    <row r="57" spans="1:10" ht="9.75" customHeight="1" x14ac:dyDescent="0.2">
      <c r="A57" s="211"/>
      <c r="B57" s="182"/>
      <c r="C57" s="214"/>
      <c r="D57" s="113"/>
      <c r="E57" s="217"/>
      <c r="F57" s="218"/>
      <c r="G57" s="105" t="s">
        <v>5</v>
      </c>
      <c r="H57" s="104" t="s">
        <v>182</v>
      </c>
      <c r="I57" s="9" t="s">
        <v>181</v>
      </c>
      <c r="J57" s="18" t="s">
        <v>212</v>
      </c>
    </row>
    <row r="58" spans="1:10" ht="9.75" customHeight="1" x14ac:dyDescent="0.2">
      <c r="A58" s="211"/>
      <c r="B58" s="182"/>
      <c r="C58" s="214"/>
      <c r="D58" s="113"/>
      <c r="E58" s="217"/>
      <c r="F58" s="218"/>
      <c r="G58" s="102" t="s">
        <v>6</v>
      </c>
      <c r="H58" s="106" t="s">
        <v>182</v>
      </c>
      <c r="I58" s="10" t="s">
        <v>181</v>
      </c>
      <c r="J58" s="18" t="s">
        <v>212</v>
      </c>
    </row>
    <row r="59" spans="1:10" ht="9.75" customHeight="1" x14ac:dyDescent="0.2">
      <c r="A59" s="211"/>
      <c r="B59" s="182"/>
      <c r="C59" s="214"/>
      <c r="D59" s="113"/>
      <c r="E59" s="217"/>
      <c r="F59" s="218"/>
      <c r="G59" s="107" t="s">
        <v>7</v>
      </c>
      <c r="H59" s="104" t="s">
        <v>182</v>
      </c>
      <c r="I59" s="9" t="s">
        <v>181</v>
      </c>
      <c r="J59" s="18" t="s">
        <v>212</v>
      </c>
    </row>
    <row r="60" spans="1:10" ht="9.75" customHeight="1" x14ac:dyDescent="0.2">
      <c r="A60" s="211"/>
      <c r="B60" s="182"/>
      <c r="C60" s="214"/>
      <c r="D60" s="113"/>
      <c r="E60" s="217"/>
      <c r="F60" s="218"/>
      <c r="G60" s="105" t="s">
        <v>8</v>
      </c>
      <c r="H60" s="108" t="s">
        <v>182</v>
      </c>
      <c r="I60" s="8" t="s">
        <v>181</v>
      </c>
      <c r="J60" s="18" t="s">
        <v>212</v>
      </c>
    </row>
    <row r="61" spans="1:10" ht="9.75" customHeight="1" x14ac:dyDescent="0.2">
      <c r="A61" s="211"/>
      <c r="B61" s="182"/>
      <c r="C61" s="214"/>
      <c r="D61" s="113"/>
      <c r="E61" s="217"/>
      <c r="F61" s="218"/>
      <c r="G61" s="102" t="s">
        <v>9</v>
      </c>
      <c r="H61" s="106" t="s">
        <v>182</v>
      </c>
      <c r="I61" s="10" t="s">
        <v>181</v>
      </c>
      <c r="J61" s="18" t="s">
        <v>212</v>
      </c>
    </row>
    <row r="62" spans="1:10" ht="9.75" customHeight="1" x14ac:dyDescent="0.2">
      <c r="A62" s="211"/>
      <c r="B62" s="182"/>
      <c r="C62" s="214"/>
      <c r="D62" s="113"/>
      <c r="E62" s="217"/>
      <c r="F62" s="218"/>
      <c r="G62" s="109" t="s">
        <v>10</v>
      </c>
      <c r="H62" s="25" t="s">
        <v>182</v>
      </c>
      <c r="I62" s="9" t="s">
        <v>181</v>
      </c>
      <c r="J62" s="18" t="s">
        <v>212</v>
      </c>
    </row>
    <row r="63" spans="1:10" ht="9.75" customHeight="1" x14ac:dyDescent="0.2">
      <c r="A63" s="211"/>
      <c r="B63" s="182"/>
      <c r="C63" s="214"/>
      <c r="D63" s="113"/>
      <c r="E63" s="217"/>
      <c r="F63" s="218"/>
      <c r="G63" s="109" t="s">
        <v>11</v>
      </c>
      <c r="H63" s="25" t="s">
        <v>182</v>
      </c>
      <c r="I63" s="8" t="s">
        <v>181</v>
      </c>
      <c r="J63" s="18" t="s">
        <v>212</v>
      </c>
    </row>
    <row r="64" spans="1:10" ht="9.75" customHeight="1" x14ac:dyDescent="0.2">
      <c r="A64" s="211"/>
      <c r="B64" s="182"/>
      <c r="C64" s="214"/>
      <c r="D64" s="113"/>
      <c r="E64" s="217"/>
      <c r="F64" s="218"/>
      <c r="G64" s="109" t="s">
        <v>121</v>
      </c>
      <c r="H64" s="25" t="s">
        <v>182</v>
      </c>
      <c r="I64" s="10" t="s">
        <v>181</v>
      </c>
      <c r="J64" s="18" t="s">
        <v>212</v>
      </c>
    </row>
    <row r="65" spans="1:10" ht="9.75" customHeight="1" x14ac:dyDescent="0.2">
      <c r="A65" s="211"/>
      <c r="B65" s="182"/>
      <c r="C65" s="214"/>
      <c r="D65" s="114">
        <v>36</v>
      </c>
      <c r="E65" s="226" t="s">
        <v>85</v>
      </c>
      <c r="F65" s="227"/>
      <c r="G65" s="109" t="s">
        <v>12</v>
      </c>
      <c r="H65" s="25" t="s">
        <v>182</v>
      </c>
      <c r="I65" s="10" t="s">
        <v>181</v>
      </c>
      <c r="J65" s="18" t="s">
        <v>212</v>
      </c>
    </row>
    <row r="66" spans="1:10" ht="9.75" customHeight="1" x14ac:dyDescent="0.2">
      <c r="A66" s="211"/>
      <c r="B66" s="182"/>
      <c r="C66" s="214"/>
      <c r="D66" s="115"/>
      <c r="E66" s="217"/>
      <c r="F66" s="218"/>
      <c r="G66" s="109" t="s">
        <v>13</v>
      </c>
      <c r="H66" s="25" t="s">
        <v>182</v>
      </c>
      <c r="I66" s="10" t="s">
        <v>181</v>
      </c>
      <c r="J66" s="18" t="s">
        <v>212</v>
      </c>
    </row>
    <row r="67" spans="1:10" ht="9.75" customHeight="1" x14ac:dyDescent="0.2">
      <c r="A67" s="211"/>
      <c r="B67" s="182"/>
      <c r="C67" s="214"/>
      <c r="D67" s="115"/>
      <c r="E67" s="217"/>
      <c r="F67" s="218"/>
      <c r="G67" s="109" t="s">
        <v>14</v>
      </c>
      <c r="H67" s="25" t="s">
        <v>182</v>
      </c>
      <c r="I67" s="10" t="s">
        <v>181</v>
      </c>
      <c r="J67" s="18" t="s">
        <v>212</v>
      </c>
    </row>
    <row r="68" spans="1:10" ht="9.75" customHeight="1" x14ac:dyDescent="0.2">
      <c r="A68" s="211"/>
      <c r="B68" s="182"/>
      <c r="C68" s="214"/>
      <c r="D68" s="115"/>
      <c r="E68" s="217"/>
      <c r="F68" s="218"/>
      <c r="G68" s="109" t="s">
        <v>15</v>
      </c>
      <c r="H68" s="25" t="s">
        <v>182</v>
      </c>
      <c r="I68" s="10" t="s">
        <v>181</v>
      </c>
      <c r="J68" s="18" t="s">
        <v>212</v>
      </c>
    </row>
    <row r="69" spans="1:10" ht="9.75" customHeight="1" x14ac:dyDescent="0.2">
      <c r="A69" s="211"/>
      <c r="B69" s="182"/>
      <c r="C69" s="214"/>
      <c r="D69" s="115"/>
      <c r="E69" s="217"/>
      <c r="F69" s="218"/>
      <c r="G69" s="109" t="s">
        <v>16</v>
      </c>
      <c r="H69" s="25" t="s">
        <v>182</v>
      </c>
      <c r="I69" s="10" t="s">
        <v>181</v>
      </c>
      <c r="J69" s="18" t="s">
        <v>212</v>
      </c>
    </row>
    <row r="70" spans="1:10" ht="9.75" customHeight="1" x14ac:dyDescent="0.2">
      <c r="A70" s="211"/>
      <c r="B70" s="182"/>
      <c r="C70" s="214"/>
      <c r="D70" s="115"/>
      <c r="E70" s="84"/>
      <c r="F70" s="85"/>
      <c r="G70" s="102" t="s">
        <v>123</v>
      </c>
      <c r="H70" s="25" t="s">
        <v>182</v>
      </c>
      <c r="I70" s="10" t="s">
        <v>181</v>
      </c>
      <c r="J70" s="18" t="s">
        <v>212</v>
      </c>
    </row>
    <row r="71" spans="1:10" ht="9.75" customHeight="1" x14ac:dyDescent="0.2">
      <c r="A71" s="211"/>
      <c r="B71" s="182"/>
      <c r="C71" s="214"/>
      <c r="D71" s="115"/>
      <c r="E71" s="84"/>
      <c r="F71" s="85"/>
      <c r="G71" s="102" t="s">
        <v>124</v>
      </c>
      <c r="H71" s="25" t="s">
        <v>182</v>
      </c>
      <c r="I71" s="10" t="s">
        <v>181</v>
      </c>
      <c r="J71" s="18" t="s">
        <v>212</v>
      </c>
    </row>
    <row r="72" spans="1:10" ht="9.75" customHeight="1" x14ac:dyDescent="0.2">
      <c r="A72" s="211"/>
      <c r="B72" s="182"/>
      <c r="C72" s="214"/>
      <c r="D72" s="114">
        <v>36</v>
      </c>
      <c r="E72" s="226" t="s">
        <v>44</v>
      </c>
      <c r="F72" s="227"/>
      <c r="G72" s="109" t="s">
        <v>19</v>
      </c>
      <c r="H72" s="25" t="s">
        <v>182</v>
      </c>
      <c r="I72" s="8" t="s">
        <v>181</v>
      </c>
      <c r="J72" s="18" t="s">
        <v>212</v>
      </c>
    </row>
    <row r="73" spans="1:10" ht="9.75" customHeight="1" x14ac:dyDescent="0.2">
      <c r="A73" s="211"/>
      <c r="B73" s="182"/>
      <c r="C73" s="214"/>
      <c r="D73" s="115"/>
      <c r="E73" s="217"/>
      <c r="F73" s="218"/>
      <c r="G73" s="102" t="s">
        <v>20</v>
      </c>
      <c r="H73" s="25" t="s">
        <v>182</v>
      </c>
      <c r="I73" s="10" t="s">
        <v>181</v>
      </c>
      <c r="J73" s="18" t="s">
        <v>212</v>
      </c>
    </row>
    <row r="74" spans="1:10" ht="9.75" customHeight="1" x14ac:dyDescent="0.2">
      <c r="A74" s="211"/>
      <c r="B74" s="182"/>
      <c r="C74" s="214"/>
      <c r="D74" s="115"/>
      <c r="E74" s="217"/>
      <c r="F74" s="218"/>
      <c r="G74" s="102" t="s">
        <v>21</v>
      </c>
      <c r="H74" s="25" t="s">
        <v>182</v>
      </c>
      <c r="I74" s="9" t="s">
        <v>181</v>
      </c>
      <c r="J74" s="18" t="s">
        <v>212</v>
      </c>
    </row>
    <row r="75" spans="1:10" ht="9.75" customHeight="1" x14ac:dyDescent="0.2">
      <c r="A75" s="211"/>
      <c r="B75" s="182"/>
      <c r="C75" s="214"/>
      <c r="D75" s="115"/>
      <c r="E75" s="217"/>
      <c r="F75" s="218"/>
      <c r="G75" s="102" t="s">
        <v>22</v>
      </c>
      <c r="H75" s="25" t="s">
        <v>182</v>
      </c>
      <c r="I75" s="8" t="s">
        <v>181</v>
      </c>
      <c r="J75" s="18" t="s">
        <v>212</v>
      </c>
    </row>
    <row r="76" spans="1:10" ht="9.75" customHeight="1" x14ac:dyDescent="0.2">
      <c r="A76" s="211"/>
      <c r="B76" s="182"/>
      <c r="C76" s="214"/>
      <c r="D76" s="115"/>
      <c r="E76" s="217"/>
      <c r="F76" s="218"/>
      <c r="G76" s="102" t="s">
        <v>23</v>
      </c>
      <c r="H76" s="25" t="s">
        <v>182</v>
      </c>
      <c r="I76" s="10" t="s">
        <v>181</v>
      </c>
      <c r="J76" s="18" t="s">
        <v>212</v>
      </c>
    </row>
    <row r="77" spans="1:10" ht="9.75" customHeight="1" x14ac:dyDescent="0.2">
      <c r="A77" s="211"/>
      <c r="B77" s="182"/>
      <c r="C77" s="214"/>
      <c r="D77" s="115"/>
      <c r="E77" s="217"/>
      <c r="F77" s="218"/>
      <c r="G77" s="102" t="s">
        <v>24</v>
      </c>
      <c r="H77" s="25" t="s">
        <v>182</v>
      </c>
      <c r="I77" s="10" t="s">
        <v>181</v>
      </c>
      <c r="J77" s="18" t="s">
        <v>212</v>
      </c>
    </row>
    <row r="78" spans="1:10" ht="9.75" customHeight="1" x14ac:dyDescent="0.2">
      <c r="A78" s="211"/>
      <c r="B78" s="182"/>
      <c r="C78" s="214"/>
      <c r="D78" s="115"/>
      <c r="E78" s="217"/>
      <c r="F78" s="218"/>
      <c r="G78" s="102" t="s">
        <v>25</v>
      </c>
      <c r="H78" s="25" t="s">
        <v>182</v>
      </c>
      <c r="I78" s="10" t="s">
        <v>181</v>
      </c>
      <c r="J78" s="18" t="s">
        <v>212</v>
      </c>
    </row>
    <row r="79" spans="1:10" ht="9.75" customHeight="1" x14ac:dyDescent="0.2">
      <c r="A79" s="211"/>
      <c r="B79" s="182"/>
      <c r="C79" s="214"/>
      <c r="D79" s="115"/>
      <c r="E79" s="217"/>
      <c r="F79" s="218"/>
      <c r="G79" s="102" t="s">
        <v>26</v>
      </c>
      <c r="H79" s="25" t="s">
        <v>182</v>
      </c>
      <c r="I79" s="10" t="s">
        <v>181</v>
      </c>
      <c r="J79" s="18" t="s">
        <v>212</v>
      </c>
    </row>
    <row r="80" spans="1:10" ht="9.75" customHeight="1" x14ac:dyDescent="0.2">
      <c r="A80" s="211"/>
      <c r="B80" s="182"/>
      <c r="C80" s="214"/>
      <c r="D80" s="115"/>
      <c r="E80" s="217"/>
      <c r="F80" s="218"/>
      <c r="G80" s="102" t="s">
        <v>118</v>
      </c>
      <c r="H80" s="25" t="s">
        <v>182</v>
      </c>
      <c r="I80" s="10" t="s">
        <v>181</v>
      </c>
      <c r="J80" s="18" t="s">
        <v>212</v>
      </c>
    </row>
    <row r="81" spans="1:11" ht="9.75" customHeight="1" x14ac:dyDescent="0.2">
      <c r="A81" s="211"/>
      <c r="B81" s="182"/>
      <c r="C81" s="214"/>
      <c r="D81" s="114">
        <v>36</v>
      </c>
      <c r="E81" s="226" t="s">
        <v>119</v>
      </c>
      <c r="F81" s="227"/>
      <c r="G81" s="102" t="s">
        <v>120</v>
      </c>
      <c r="H81" s="25" t="s">
        <v>182</v>
      </c>
      <c r="I81" s="10" t="s">
        <v>181</v>
      </c>
      <c r="J81" s="18" t="s">
        <v>212</v>
      </c>
    </row>
    <row r="82" spans="1:11" ht="9.75" customHeight="1" x14ac:dyDescent="0.2">
      <c r="A82" s="211"/>
      <c r="B82" s="182"/>
      <c r="C82" s="214"/>
      <c r="D82" s="115"/>
      <c r="E82" s="217"/>
      <c r="F82" s="218"/>
      <c r="G82" s="102" t="s">
        <v>122</v>
      </c>
      <c r="H82" s="25" t="s">
        <v>182</v>
      </c>
      <c r="I82" s="10" t="s">
        <v>181</v>
      </c>
      <c r="J82" s="18" t="s">
        <v>212</v>
      </c>
    </row>
    <row r="83" spans="1:11" ht="9.75" customHeight="1" x14ac:dyDescent="0.2">
      <c r="A83" s="211"/>
      <c r="B83" s="182"/>
      <c r="C83" s="214"/>
      <c r="D83" s="114">
        <v>36</v>
      </c>
      <c r="E83" s="226" t="s">
        <v>83</v>
      </c>
      <c r="F83" s="227"/>
      <c r="G83" s="102" t="s">
        <v>84</v>
      </c>
      <c r="H83" s="25" t="s">
        <v>182</v>
      </c>
      <c r="I83" s="10" t="s">
        <v>181</v>
      </c>
      <c r="J83" s="18" t="s">
        <v>212</v>
      </c>
    </row>
    <row r="84" spans="1:11" ht="9.75" customHeight="1" x14ac:dyDescent="0.2">
      <c r="A84" s="211"/>
      <c r="B84" s="182"/>
      <c r="C84" s="214"/>
      <c r="D84" s="115"/>
      <c r="E84" s="217"/>
      <c r="F84" s="218"/>
      <c r="G84" s="102" t="s">
        <v>91</v>
      </c>
      <c r="H84" s="25" t="s">
        <v>182</v>
      </c>
      <c r="I84" s="10" t="s">
        <v>181</v>
      </c>
      <c r="J84" s="18" t="s">
        <v>212</v>
      </c>
    </row>
    <row r="85" spans="1:11" ht="9.75" customHeight="1" x14ac:dyDescent="0.2">
      <c r="A85" s="211"/>
      <c r="B85" s="182"/>
      <c r="C85" s="214"/>
      <c r="D85" s="114">
        <v>36</v>
      </c>
      <c r="E85" s="226" t="s">
        <v>87</v>
      </c>
      <c r="F85" s="227"/>
      <c r="G85" s="102" t="s">
        <v>27</v>
      </c>
      <c r="H85" s="25" t="s">
        <v>182</v>
      </c>
      <c r="I85" s="10" t="s">
        <v>181</v>
      </c>
      <c r="J85" s="18" t="s">
        <v>216</v>
      </c>
    </row>
    <row r="86" spans="1:11" ht="9.75" customHeight="1" x14ac:dyDescent="0.2">
      <c r="A86" s="211"/>
      <c r="B86" s="182"/>
      <c r="C86" s="214"/>
      <c r="D86" s="115"/>
      <c r="E86" s="217"/>
      <c r="F86" s="218"/>
      <c r="G86" s="102" t="s">
        <v>28</v>
      </c>
      <c r="H86" s="25" t="s">
        <v>182</v>
      </c>
      <c r="I86" s="10" t="s">
        <v>181</v>
      </c>
      <c r="J86" s="18" t="s">
        <v>216</v>
      </c>
    </row>
    <row r="87" spans="1:11" ht="9.75" customHeight="1" x14ac:dyDescent="0.2">
      <c r="A87" s="211"/>
      <c r="B87" s="182"/>
      <c r="C87" s="214"/>
      <c r="D87" s="115"/>
      <c r="E87" s="217"/>
      <c r="F87" s="218"/>
      <c r="G87" s="102" t="s">
        <v>29</v>
      </c>
      <c r="H87" s="25" t="s">
        <v>182</v>
      </c>
      <c r="I87" s="10" t="s">
        <v>181</v>
      </c>
      <c r="J87" s="18" t="s">
        <v>216</v>
      </c>
    </row>
    <row r="88" spans="1:11" ht="9.75" customHeight="1" x14ac:dyDescent="0.2">
      <c r="A88" s="211"/>
      <c r="B88" s="182"/>
      <c r="C88" s="214"/>
      <c r="D88" s="115"/>
      <c r="E88" s="217"/>
      <c r="F88" s="218"/>
      <c r="G88" s="102" t="s">
        <v>30</v>
      </c>
      <c r="H88" s="25" t="s">
        <v>182</v>
      </c>
      <c r="I88" s="10" t="s">
        <v>181</v>
      </c>
      <c r="J88" s="18" t="s">
        <v>216</v>
      </c>
    </row>
    <row r="89" spans="1:11" ht="9.75" customHeight="1" x14ac:dyDescent="0.2">
      <c r="A89" s="211"/>
      <c r="B89" s="182"/>
      <c r="C89" s="214"/>
      <c r="D89" s="115"/>
      <c r="E89" s="217"/>
      <c r="F89" s="218"/>
      <c r="G89" s="102" t="s">
        <v>31</v>
      </c>
      <c r="H89" s="25" t="s">
        <v>182</v>
      </c>
      <c r="I89" s="10" t="s">
        <v>181</v>
      </c>
      <c r="J89" s="18" t="s">
        <v>216</v>
      </c>
    </row>
    <row r="90" spans="1:11" ht="9.75" customHeight="1" x14ac:dyDescent="0.2">
      <c r="A90" s="211"/>
      <c r="B90" s="182"/>
      <c r="C90" s="214"/>
      <c r="D90" s="115"/>
      <c r="E90" s="217"/>
      <c r="F90" s="218"/>
      <c r="G90" s="102" t="s">
        <v>32</v>
      </c>
      <c r="H90" s="25" t="s">
        <v>182</v>
      </c>
      <c r="I90" s="10" t="s">
        <v>181</v>
      </c>
      <c r="J90" s="18" t="s">
        <v>216</v>
      </c>
      <c r="K90" s="31"/>
    </row>
    <row r="91" spans="1:11" ht="9.75" customHeight="1" x14ac:dyDescent="0.2">
      <c r="A91" s="211"/>
      <c r="B91" s="182"/>
      <c r="C91" s="214"/>
      <c r="D91" s="115"/>
      <c r="E91" s="217"/>
      <c r="F91" s="218"/>
      <c r="G91" s="102" t="s">
        <v>33</v>
      </c>
      <c r="H91" s="25" t="s">
        <v>182</v>
      </c>
      <c r="I91" s="10" t="s">
        <v>181</v>
      </c>
      <c r="J91" s="18" t="s">
        <v>216</v>
      </c>
    </row>
    <row r="92" spans="1:11" ht="9.75" customHeight="1" x14ac:dyDescent="0.2">
      <c r="A92" s="211"/>
      <c r="B92" s="182"/>
      <c r="C92" s="214"/>
      <c r="D92" s="115"/>
      <c r="E92" s="217"/>
      <c r="F92" s="218"/>
      <c r="G92" s="102" t="s">
        <v>34</v>
      </c>
      <c r="H92" s="25" t="s">
        <v>182</v>
      </c>
      <c r="I92" s="10" t="s">
        <v>181</v>
      </c>
      <c r="J92" s="18" t="s">
        <v>216</v>
      </c>
    </row>
    <row r="93" spans="1:11" ht="9.75" customHeight="1" x14ac:dyDescent="0.2">
      <c r="A93" s="211"/>
      <c r="B93" s="182"/>
      <c r="C93" s="214"/>
      <c r="D93" s="115"/>
      <c r="E93" s="217"/>
      <c r="F93" s="218"/>
      <c r="G93" s="102" t="s">
        <v>35</v>
      </c>
      <c r="H93" s="25" t="s">
        <v>182</v>
      </c>
      <c r="I93" s="9" t="s">
        <v>181</v>
      </c>
      <c r="J93" s="18" t="s">
        <v>216</v>
      </c>
    </row>
    <row r="94" spans="1:11" ht="9.75" customHeight="1" x14ac:dyDescent="0.2">
      <c r="A94" s="211"/>
      <c r="B94" s="182"/>
      <c r="C94" s="214"/>
      <c r="D94" s="115"/>
      <c r="E94" s="217"/>
      <c r="F94" s="218"/>
      <c r="G94" s="102" t="s">
        <v>36</v>
      </c>
      <c r="H94" s="104" t="s">
        <v>182</v>
      </c>
      <c r="I94" s="9" t="s">
        <v>181</v>
      </c>
      <c r="J94" s="18" t="s">
        <v>216</v>
      </c>
    </row>
    <row r="95" spans="1:11" ht="9.75" customHeight="1" x14ac:dyDescent="0.2">
      <c r="A95" s="211"/>
      <c r="B95" s="182"/>
      <c r="C95" s="214"/>
      <c r="D95" s="115"/>
      <c r="E95" s="217"/>
      <c r="F95" s="218"/>
      <c r="G95" s="102" t="s">
        <v>37</v>
      </c>
      <c r="H95" s="104" t="s">
        <v>182</v>
      </c>
      <c r="I95" s="9" t="s">
        <v>181</v>
      </c>
      <c r="J95" s="18" t="s">
        <v>216</v>
      </c>
    </row>
    <row r="96" spans="1:11" ht="9.75" customHeight="1" x14ac:dyDescent="0.2">
      <c r="A96" s="211"/>
      <c r="B96" s="182"/>
      <c r="C96" s="214"/>
      <c r="D96" s="115"/>
      <c r="E96" s="217"/>
      <c r="F96" s="218"/>
      <c r="G96" s="102" t="s">
        <v>38</v>
      </c>
      <c r="H96" s="104" t="s">
        <v>182</v>
      </c>
      <c r="I96" s="9" t="s">
        <v>181</v>
      </c>
      <c r="J96" s="18" t="s">
        <v>216</v>
      </c>
    </row>
    <row r="97" spans="1:10" ht="9.75" customHeight="1" x14ac:dyDescent="0.2">
      <c r="A97" s="211"/>
      <c r="B97" s="182"/>
      <c r="C97" s="214"/>
      <c r="D97" s="115"/>
      <c r="E97" s="217"/>
      <c r="F97" s="218"/>
      <c r="G97" s="102" t="s">
        <v>39</v>
      </c>
      <c r="H97" s="104" t="s">
        <v>182</v>
      </c>
      <c r="I97" s="9" t="s">
        <v>181</v>
      </c>
      <c r="J97" s="18" t="s">
        <v>216</v>
      </c>
    </row>
    <row r="98" spans="1:10" ht="9.75" customHeight="1" x14ac:dyDescent="0.2">
      <c r="A98" s="211"/>
      <c r="B98" s="182"/>
      <c r="C98" s="214"/>
      <c r="D98" s="115"/>
      <c r="E98" s="217"/>
      <c r="F98" s="218"/>
      <c r="G98" s="103" t="s">
        <v>86</v>
      </c>
      <c r="H98" s="104" t="s">
        <v>182</v>
      </c>
      <c r="I98" s="9" t="s">
        <v>181</v>
      </c>
      <c r="J98" s="18" t="s">
        <v>216</v>
      </c>
    </row>
    <row r="99" spans="1:10" ht="9.75" customHeight="1" x14ac:dyDescent="0.2">
      <c r="A99" s="211"/>
      <c r="B99" s="182"/>
      <c r="C99" s="214"/>
      <c r="D99" s="114">
        <v>36</v>
      </c>
      <c r="E99" s="226" t="s">
        <v>45</v>
      </c>
      <c r="F99" s="227"/>
      <c r="G99" s="103" t="s">
        <v>40</v>
      </c>
      <c r="H99" s="104" t="s">
        <v>182</v>
      </c>
      <c r="I99" s="9" t="s">
        <v>181</v>
      </c>
      <c r="J99" s="18" t="s">
        <v>212</v>
      </c>
    </row>
    <row r="100" spans="1:10" ht="9.75" customHeight="1" x14ac:dyDescent="0.2">
      <c r="A100" s="211"/>
      <c r="B100" s="182"/>
      <c r="C100" s="214"/>
      <c r="D100" s="115"/>
      <c r="E100" s="217"/>
      <c r="F100" s="218"/>
      <c r="G100" s="103" t="s">
        <v>41</v>
      </c>
      <c r="H100" s="104" t="s">
        <v>182</v>
      </c>
      <c r="I100" s="9" t="s">
        <v>181</v>
      </c>
      <c r="J100" s="18" t="s">
        <v>212</v>
      </c>
    </row>
    <row r="101" spans="1:10" ht="9.75" customHeight="1" x14ac:dyDescent="0.2">
      <c r="A101" s="211"/>
      <c r="B101" s="182"/>
      <c r="C101" s="214"/>
      <c r="D101" s="115"/>
      <c r="E101" s="274"/>
      <c r="F101" s="275"/>
      <c r="G101" s="110" t="s">
        <v>42</v>
      </c>
      <c r="H101" s="111" t="s">
        <v>182</v>
      </c>
      <c r="I101" s="82" t="s">
        <v>181</v>
      </c>
      <c r="J101" s="18" t="s">
        <v>212</v>
      </c>
    </row>
    <row r="102" spans="1:10" ht="9.75" customHeight="1" x14ac:dyDescent="0.2">
      <c r="A102" s="211"/>
      <c r="B102" s="182"/>
      <c r="C102" s="214"/>
      <c r="D102" s="114">
        <v>36</v>
      </c>
      <c r="E102" s="272" t="s">
        <v>197</v>
      </c>
      <c r="F102" s="273"/>
      <c r="G102" s="107" t="s">
        <v>198</v>
      </c>
      <c r="H102" s="108" t="s">
        <v>182</v>
      </c>
      <c r="I102" s="8" t="s">
        <v>181</v>
      </c>
      <c r="J102" s="18" t="s">
        <v>212</v>
      </c>
    </row>
    <row r="103" spans="1:10" ht="9.75" customHeight="1" x14ac:dyDescent="0.2">
      <c r="A103" s="211"/>
      <c r="B103" s="182"/>
      <c r="C103" s="214"/>
      <c r="D103" s="115"/>
      <c r="E103" s="217"/>
      <c r="F103" s="218"/>
      <c r="G103" s="103" t="s">
        <v>192</v>
      </c>
      <c r="H103" s="104" t="s">
        <v>182</v>
      </c>
      <c r="I103" s="9" t="s">
        <v>181</v>
      </c>
      <c r="J103" s="18" t="s">
        <v>212</v>
      </c>
    </row>
    <row r="104" spans="1:10" ht="9.75" customHeight="1" x14ac:dyDescent="0.2">
      <c r="A104" s="211"/>
      <c r="B104" s="182"/>
      <c r="C104" s="214"/>
      <c r="D104" s="115"/>
      <c r="E104" s="217"/>
      <c r="F104" s="218"/>
      <c r="G104" s="103" t="s">
        <v>199</v>
      </c>
      <c r="H104" s="104" t="s">
        <v>182</v>
      </c>
      <c r="I104" s="9" t="s">
        <v>181</v>
      </c>
      <c r="J104" s="18" t="s">
        <v>212</v>
      </c>
    </row>
    <row r="105" spans="1:10" ht="9.75" customHeight="1" x14ac:dyDescent="0.2">
      <c r="A105" s="211"/>
      <c r="B105" s="182"/>
      <c r="C105" s="214"/>
      <c r="D105" s="115"/>
      <c r="E105" s="217"/>
      <c r="F105" s="218"/>
      <c r="G105" s="103" t="s">
        <v>200</v>
      </c>
      <c r="H105" s="104" t="s">
        <v>182</v>
      </c>
      <c r="I105" s="9" t="s">
        <v>181</v>
      </c>
      <c r="J105" s="18" t="s">
        <v>212</v>
      </c>
    </row>
    <row r="106" spans="1:10" ht="9.75" customHeight="1" x14ac:dyDescent="0.2">
      <c r="A106" s="211"/>
      <c r="B106" s="182"/>
      <c r="C106" s="214"/>
      <c r="D106" s="115"/>
      <c r="E106" s="217"/>
      <c r="F106" s="218"/>
      <c r="G106" s="103" t="s">
        <v>201</v>
      </c>
      <c r="H106" s="104" t="s">
        <v>182</v>
      </c>
      <c r="I106" s="9" t="s">
        <v>181</v>
      </c>
      <c r="J106" s="18" t="s">
        <v>212</v>
      </c>
    </row>
    <row r="107" spans="1:10" ht="9.75" customHeight="1" x14ac:dyDescent="0.2">
      <c r="A107" s="211"/>
      <c r="B107" s="182"/>
      <c r="C107" s="214"/>
      <c r="D107" s="115"/>
      <c r="E107" s="217"/>
      <c r="F107" s="218"/>
      <c r="G107" s="103" t="s">
        <v>202</v>
      </c>
      <c r="H107" s="104" t="s">
        <v>182</v>
      </c>
      <c r="I107" s="9" t="s">
        <v>181</v>
      </c>
      <c r="J107" s="18" t="s">
        <v>212</v>
      </c>
    </row>
    <row r="108" spans="1:10" ht="9.75" customHeight="1" x14ac:dyDescent="0.2">
      <c r="A108" s="211"/>
      <c r="B108" s="182"/>
      <c r="C108" s="214"/>
      <c r="D108" s="115"/>
      <c r="E108" s="217"/>
      <c r="F108" s="218"/>
      <c r="G108" s="103" t="s">
        <v>203</v>
      </c>
      <c r="H108" s="104" t="s">
        <v>182</v>
      </c>
      <c r="I108" s="9" t="s">
        <v>181</v>
      </c>
      <c r="J108" s="18" t="s">
        <v>212</v>
      </c>
    </row>
    <row r="109" spans="1:10" ht="9.75" customHeight="1" x14ac:dyDescent="0.2">
      <c r="A109" s="211"/>
      <c r="B109" s="182"/>
      <c r="C109" s="214"/>
      <c r="D109" s="115"/>
      <c r="E109" s="217"/>
      <c r="F109" s="218"/>
      <c r="G109" s="103" t="s">
        <v>204</v>
      </c>
      <c r="H109" s="104" t="s">
        <v>182</v>
      </c>
      <c r="I109" s="9" t="s">
        <v>181</v>
      </c>
      <c r="J109" s="18" t="s">
        <v>212</v>
      </c>
    </row>
    <row r="110" spans="1:10" ht="9.75" customHeight="1" x14ac:dyDescent="0.2">
      <c r="A110" s="211"/>
      <c r="B110" s="182"/>
      <c r="C110" s="214"/>
      <c r="D110" s="115"/>
      <c r="E110" s="217"/>
      <c r="F110" s="218"/>
      <c r="G110" s="103" t="s">
        <v>205</v>
      </c>
      <c r="H110" s="104" t="s">
        <v>182</v>
      </c>
      <c r="I110" s="9" t="s">
        <v>181</v>
      </c>
      <c r="J110" s="18" t="s">
        <v>212</v>
      </c>
    </row>
    <row r="111" spans="1:10" ht="9.75" customHeight="1" x14ac:dyDescent="0.2">
      <c r="A111" s="211"/>
      <c r="B111" s="182"/>
      <c r="C111" s="214"/>
      <c r="D111" s="115"/>
      <c r="E111" s="217"/>
      <c r="F111" s="218"/>
      <c r="G111" s="103" t="s">
        <v>206</v>
      </c>
      <c r="H111" s="104" t="s">
        <v>182</v>
      </c>
      <c r="I111" s="9" t="s">
        <v>181</v>
      </c>
      <c r="J111" s="18" t="s">
        <v>212</v>
      </c>
    </row>
    <row r="112" spans="1:10" ht="9.75" customHeight="1" x14ac:dyDescent="0.2">
      <c r="A112" s="211"/>
      <c r="B112" s="182"/>
      <c r="C112" s="214"/>
      <c r="D112" s="115"/>
      <c r="E112" s="270"/>
      <c r="F112" s="271"/>
      <c r="G112" s="52"/>
      <c r="H112" s="52"/>
      <c r="I112" s="52"/>
      <c r="J112" s="52"/>
    </row>
    <row r="113" spans="1:10" ht="9.75" customHeight="1" thickBot="1" x14ac:dyDescent="0.25">
      <c r="A113" s="212"/>
      <c r="B113" s="183"/>
      <c r="C113" s="214"/>
      <c r="D113" s="116"/>
      <c r="E113" s="270"/>
      <c r="F113" s="271"/>
      <c r="G113" s="49"/>
      <c r="H113" s="49"/>
      <c r="I113" s="49"/>
      <c r="J113" s="49"/>
    </row>
    <row r="114" spans="1:10" ht="11.25" customHeight="1" thickBot="1" x14ac:dyDescent="0.25">
      <c r="A114" s="233" t="s">
        <v>173</v>
      </c>
      <c r="B114" s="234"/>
      <c r="C114" s="74">
        <v>36</v>
      </c>
      <c r="D114" s="23"/>
      <c r="E114" s="235"/>
      <c r="F114" s="236"/>
      <c r="G114" s="236"/>
      <c r="H114" s="236"/>
      <c r="I114" s="236"/>
      <c r="J114" s="236"/>
    </row>
    <row r="115" spans="1:10" ht="9.75" customHeight="1" x14ac:dyDescent="0.2">
      <c r="A115" s="178" t="s">
        <v>75</v>
      </c>
      <c r="B115" s="237" t="s">
        <v>76</v>
      </c>
      <c r="C115" s="239">
        <f>IF(C7&gt;5000,100/3,(C9*0.5)*0.5)</f>
        <v>33.333333333333336</v>
      </c>
      <c r="D115" s="240">
        <v>33</v>
      </c>
      <c r="E115" s="242" t="s">
        <v>207</v>
      </c>
      <c r="F115" s="243"/>
      <c r="G115" s="117" t="s">
        <v>90</v>
      </c>
      <c r="H115" s="128" t="s">
        <v>180</v>
      </c>
      <c r="I115" s="117" t="s">
        <v>181</v>
      </c>
      <c r="J115" s="22" t="s">
        <v>212</v>
      </c>
    </row>
    <row r="116" spans="1:10" ht="9.75" customHeight="1" x14ac:dyDescent="0.2">
      <c r="A116" s="196"/>
      <c r="B116" s="238"/>
      <c r="C116" s="239"/>
      <c r="D116" s="241"/>
      <c r="E116" s="244"/>
      <c r="F116" s="245"/>
      <c r="G116" s="68"/>
      <c r="H116" s="129"/>
      <c r="I116" s="68"/>
      <c r="J116" s="68"/>
    </row>
    <row r="117" spans="1:10" ht="9.75" customHeight="1" x14ac:dyDescent="0.2">
      <c r="A117" s="178" t="s">
        <v>190</v>
      </c>
      <c r="B117" s="237" t="s">
        <v>191</v>
      </c>
      <c r="C117" s="247">
        <f>IF(C7&gt;5000,100/3,(C9*0.5)*0.5)</f>
        <v>33.333333333333336</v>
      </c>
      <c r="D117" s="240">
        <v>33</v>
      </c>
      <c r="E117" s="215" t="s">
        <v>197</v>
      </c>
      <c r="F117" s="216"/>
      <c r="G117" s="89" t="s">
        <v>198</v>
      </c>
      <c r="H117" s="118" t="s">
        <v>182</v>
      </c>
      <c r="I117" s="5" t="s">
        <v>181</v>
      </c>
      <c r="J117" s="18" t="s">
        <v>212</v>
      </c>
    </row>
    <row r="118" spans="1:10" ht="9.75" customHeight="1" x14ac:dyDescent="0.2">
      <c r="A118" s="196"/>
      <c r="B118" s="238"/>
      <c r="C118" s="239"/>
      <c r="D118" s="241"/>
      <c r="E118" s="217"/>
      <c r="F118" s="218"/>
      <c r="G118" s="25" t="s">
        <v>192</v>
      </c>
      <c r="H118" s="103" t="s">
        <v>182</v>
      </c>
      <c r="I118" s="9" t="s">
        <v>181</v>
      </c>
      <c r="J118" s="18" t="s">
        <v>212</v>
      </c>
    </row>
    <row r="119" spans="1:10" ht="9.75" customHeight="1" x14ac:dyDescent="0.2">
      <c r="A119" s="196"/>
      <c r="B119" s="238"/>
      <c r="C119" s="239"/>
      <c r="D119" s="241"/>
      <c r="E119" s="217"/>
      <c r="F119" s="218"/>
      <c r="G119" s="25" t="s">
        <v>199</v>
      </c>
      <c r="H119" s="103" t="s">
        <v>182</v>
      </c>
      <c r="I119" s="9" t="s">
        <v>181</v>
      </c>
      <c r="J119" s="18" t="s">
        <v>212</v>
      </c>
    </row>
    <row r="120" spans="1:10" ht="9.75" customHeight="1" x14ac:dyDescent="0.2">
      <c r="A120" s="196"/>
      <c r="B120" s="238"/>
      <c r="C120" s="239"/>
      <c r="D120" s="241"/>
      <c r="E120" s="217"/>
      <c r="F120" s="218"/>
      <c r="G120" s="25" t="s">
        <v>200</v>
      </c>
      <c r="H120" s="103" t="s">
        <v>182</v>
      </c>
      <c r="I120" s="9" t="s">
        <v>181</v>
      </c>
      <c r="J120" s="18" t="s">
        <v>212</v>
      </c>
    </row>
    <row r="121" spans="1:10" ht="9.75" customHeight="1" x14ac:dyDescent="0.2">
      <c r="A121" s="196"/>
      <c r="B121" s="238"/>
      <c r="C121" s="239"/>
      <c r="D121" s="241"/>
      <c r="E121" s="217"/>
      <c r="F121" s="218"/>
      <c r="G121" s="25" t="s">
        <v>201</v>
      </c>
      <c r="H121" s="103" t="s">
        <v>182</v>
      </c>
      <c r="I121" s="9" t="s">
        <v>181</v>
      </c>
      <c r="J121" s="18" t="s">
        <v>212</v>
      </c>
    </row>
    <row r="122" spans="1:10" ht="9.75" customHeight="1" x14ac:dyDescent="0.2">
      <c r="A122" s="196"/>
      <c r="B122" s="238"/>
      <c r="C122" s="239"/>
      <c r="D122" s="241"/>
      <c r="E122" s="217"/>
      <c r="F122" s="218"/>
      <c r="G122" s="25" t="s">
        <v>202</v>
      </c>
      <c r="H122" s="103" t="s">
        <v>182</v>
      </c>
      <c r="I122" s="9" t="s">
        <v>181</v>
      </c>
      <c r="J122" s="18" t="s">
        <v>212</v>
      </c>
    </row>
    <row r="123" spans="1:10" ht="9.75" customHeight="1" x14ac:dyDescent="0.2">
      <c r="A123" s="196"/>
      <c r="B123" s="238"/>
      <c r="C123" s="239"/>
      <c r="D123" s="241"/>
      <c r="E123" s="217"/>
      <c r="F123" s="218"/>
      <c r="G123" s="25" t="s">
        <v>203</v>
      </c>
      <c r="H123" s="103" t="s">
        <v>182</v>
      </c>
      <c r="I123" s="9" t="s">
        <v>181</v>
      </c>
      <c r="J123" s="18" t="s">
        <v>212</v>
      </c>
    </row>
    <row r="124" spans="1:10" ht="9.75" customHeight="1" x14ac:dyDescent="0.2">
      <c r="A124" s="196"/>
      <c r="B124" s="238"/>
      <c r="C124" s="239"/>
      <c r="D124" s="241"/>
      <c r="E124" s="217"/>
      <c r="F124" s="218"/>
      <c r="G124" s="25" t="s">
        <v>204</v>
      </c>
      <c r="H124" s="103" t="s">
        <v>182</v>
      </c>
      <c r="I124" s="9" t="s">
        <v>181</v>
      </c>
      <c r="J124" s="18" t="s">
        <v>212</v>
      </c>
    </row>
    <row r="125" spans="1:10" ht="9.75" customHeight="1" x14ac:dyDescent="0.2">
      <c r="A125" s="196"/>
      <c r="B125" s="238"/>
      <c r="C125" s="239"/>
      <c r="D125" s="241"/>
      <c r="E125" s="217"/>
      <c r="F125" s="218"/>
      <c r="G125" s="25" t="s">
        <v>205</v>
      </c>
      <c r="H125" s="103" t="s">
        <v>182</v>
      </c>
      <c r="I125" s="9" t="s">
        <v>181</v>
      </c>
      <c r="J125" s="18" t="s">
        <v>212</v>
      </c>
    </row>
    <row r="126" spans="1:10" ht="9.75" customHeight="1" x14ac:dyDescent="0.2">
      <c r="A126" s="196"/>
      <c r="B126" s="238"/>
      <c r="C126" s="239"/>
      <c r="D126" s="241"/>
      <c r="E126" s="217"/>
      <c r="F126" s="218"/>
      <c r="G126" s="25" t="s">
        <v>206</v>
      </c>
      <c r="H126" s="103" t="s">
        <v>182</v>
      </c>
      <c r="I126" s="9" t="s">
        <v>181</v>
      </c>
      <c r="J126" s="18" t="s">
        <v>212</v>
      </c>
    </row>
    <row r="127" spans="1:10" ht="9.75" customHeight="1" x14ac:dyDescent="0.2">
      <c r="A127" s="196"/>
      <c r="B127" s="238"/>
      <c r="C127" s="239"/>
      <c r="D127" s="241"/>
      <c r="E127" s="78"/>
      <c r="F127" s="79"/>
      <c r="G127" s="51"/>
      <c r="H127" s="81"/>
      <c r="I127" s="80"/>
      <c r="J127" s="81"/>
    </row>
    <row r="128" spans="1:10" ht="9.75" customHeight="1" x14ac:dyDescent="0.2">
      <c r="A128" s="196"/>
      <c r="B128" s="238"/>
      <c r="C128" s="239"/>
      <c r="D128" s="241"/>
      <c r="E128" s="78"/>
      <c r="F128" s="79"/>
      <c r="G128" s="51"/>
      <c r="H128" s="81"/>
      <c r="I128" s="80"/>
      <c r="J128" s="81"/>
    </row>
    <row r="129" spans="1:10" ht="9.75" customHeight="1" x14ac:dyDescent="0.2">
      <c r="A129" s="196"/>
      <c r="B129" s="238"/>
      <c r="C129" s="239"/>
      <c r="D129" s="241"/>
      <c r="E129" s="78"/>
      <c r="F129" s="79"/>
      <c r="G129" s="51"/>
      <c r="H129" s="81"/>
      <c r="I129" s="80"/>
      <c r="J129" s="81"/>
    </row>
    <row r="130" spans="1:10" ht="9.75" customHeight="1" x14ac:dyDescent="0.2">
      <c r="A130" s="196"/>
      <c r="B130" s="238"/>
      <c r="C130" s="239"/>
      <c r="D130" s="241"/>
      <c r="E130" s="78"/>
      <c r="F130" s="79"/>
      <c r="G130" s="51"/>
      <c r="H130" s="81"/>
      <c r="I130" s="80"/>
      <c r="J130" s="81"/>
    </row>
    <row r="131" spans="1:10" ht="9.75" customHeight="1" x14ac:dyDescent="0.2">
      <c r="A131" s="179"/>
      <c r="B131" s="238"/>
      <c r="C131" s="239"/>
      <c r="D131" s="241"/>
      <c r="E131" s="250"/>
      <c r="F131" s="251"/>
      <c r="G131" s="131"/>
      <c r="H131" s="127"/>
      <c r="I131" s="250"/>
      <c r="J131" s="251"/>
    </row>
    <row r="132" spans="1:10" ht="9.75" customHeight="1" x14ac:dyDescent="0.2">
      <c r="A132" s="180"/>
      <c r="B132" s="246"/>
      <c r="C132" s="248"/>
      <c r="D132" s="249"/>
      <c r="E132" s="228"/>
      <c r="F132" s="229"/>
      <c r="G132" s="49"/>
      <c r="H132" s="130"/>
      <c r="I132" s="49"/>
      <c r="J132" s="49"/>
    </row>
    <row r="133" spans="1:10" ht="9.75" customHeight="1" x14ac:dyDescent="0.2">
      <c r="A133" s="178" t="s">
        <v>77</v>
      </c>
      <c r="B133" s="276" t="s">
        <v>208</v>
      </c>
      <c r="C133" s="230">
        <f>IF(C7&gt;5000,100/3,(C9*0.5)*0.5)</f>
        <v>33.333333333333336</v>
      </c>
      <c r="D133" s="240">
        <v>33</v>
      </c>
      <c r="E133" s="287"/>
      <c r="F133" s="288"/>
      <c r="G133" s="119"/>
      <c r="H133" s="89" t="s">
        <v>182</v>
      </c>
      <c r="I133" s="89" t="s">
        <v>181</v>
      </c>
      <c r="J133" s="18" t="s">
        <v>212</v>
      </c>
    </row>
    <row r="134" spans="1:10" ht="9.75" customHeight="1" x14ac:dyDescent="0.2">
      <c r="A134" s="196"/>
      <c r="B134" s="277"/>
      <c r="C134" s="231"/>
      <c r="D134" s="241"/>
      <c r="E134" s="250"/>
      <c r="F134" s="251"/>
      <c r="G134" s="25" t="s">
        <v>97</v>
      </c>
      <c r="H134" s="89" t="s">
        <v>182</v>
      </c>
      <c r="I134" s="89" t="s">
        <v>181</v>
      </c>
      <c r="J134" s="18" t="s">
        <v>212</v>
      </c>
    </row>
    <row r="135" spans="1:10" ht="9.75" customHeight="1" x14ac:dyDescent="0.2">
      <c r="A135" s="196"/>
      <c r="B135" s="277"/>
      <c r="C135" s="231"/>
      <c r="D135" s="241"/>
      <c r="E135" s="250"/>
      <c r="F135" s="251"/>
      <c r="G135" s="25" t="s">
        <v>98</v>
      </c>
      <c r="H135" s="89" t="s">
        <v>182</v>
      </c>
      <c r="I135" s="89" t="s">
        <v>181</v>
      </c>
      <c r="J135" s="18" t="s">
        <v>212</v>
      </c>
    </row>
    <row r="136" spans="1:10" ht="9.75" customHeight="1" x14ac:dyDescent="0.2">
      <c r="A136" s="196"/>
      <c r="B136" s="277"/>
      <c r="C136" s="231"/>
      <c r="D136" s="241"/>
      <c r="E136" s="250"/>
      <c r="F136" s="251"/>
      <c r="G136" s="25" t="s">
        <v>99</v>
      </c>
      <c r="H136" s="89" t="s">
        <v>182</v>
      </c>
      <c r="I136" s="89" t="s">
        <v>181</v>
      </c>
      <c r="J136" s="18" t="s">
        <v>212</v>
      </c>
    </row>
    <row r="137" spans="1:10" ht="9.75" customHeight="1" x14ac:dyDescent="0.2">
      <c r="A137" s="196"/>
      <c r="B137" s="277"/>
      <c r="C137" s="231"/>
      <c r="D137" s="241"/>
      <c r="E137" s="86"/>
      <c r="F137" s="87"/>
      <c r="G137" s="120" t="s">
        <v>100</v>
      </c>
      <c r="H137" s="89" t="s">
        <v>182</v>
      </c>
      <c r="I137" s="89" t="s">
        <v>181</v>
      </c>
      <c r="J137" s="18" t="s">
        <v>212</v>
      </c>
    </row>
    <row r="138" spans="1:10" ht="9.75" customHeight="1" x14ac:dyDescent="0.2">
      <c r="A138" s="196"/>
      <c r="B138" s="277"/>
      <c r="C138" s="231"/>
      <c r="D138" s="241"/>
      <c r="E138" s="86"/>
      <c r="F138" s="87"/>
      <c r="G138" s="120" t="s">
        <v>125</v>
      </c>
      <c r="H138" s="89" t="s">
        <v>182</v>
      </c>
      <c r="I138" s="89" t="s">
        <v>181</v>
      </c>
      <c r="J138" s="18" t="s">
        <v>212</v>
      </c>
    </row>
    <row r="139" spans="1:10" ht="9.75" customHeight="1" x14ac:dyDescent="0.2">
      <c r="A139" s="196"/>
      <c r="B139" s="277"/>
      <c r="C139" s="231"/>
      <c r="D139" s="241"/>
      <c r="E139" s="86"/>
      <c r="F139" s="87"/>
      <c r="G139" s="120" t="s">
        <v>127</v>
      </c>
      <c r="H139" s="117" t="s">
        <v>182</v>
      </c>
      <c r="I139" s="121" t="s">
        <v>181</v>
      </c>
      <c r="J139" s="18" t="s">
        <v>212</v>
      </c>
    </row>
    <row r="140" spans="1:10" ht="9.75" customHeight="1" x14ac:dyDescent="0.2">
      <c r="A140" s="196"/>
      <c r="B140" s="277"/>
      <c r="C140" s="231"/>
      <c r="D140" s="241"/>
      <c r="E140" s="86"/>
      <c r="F140" s="87"/>
      <c r="G140" s="120" t="s">
        <v>134</v>
      </c>
      <c r="H140" s="89" t="s">
        <v>182</v>
      </c>
      <c r="I140" s="89" t="s">
        <v>181</v>
      </c>
      <c r="J140" s="18" t="s">
        <v>212</v>
      </c>
    </row>
    <row r="141" spans="1:10" ht="9.75" customHeight="1" x14ac:dyDescent="0.2">
      <c r="A141" s="196"/>
      <c r="B141" s="277"/>
      <c r="C141" s="231"/>
      <c r="D141" s="241"/>
      <c r="E141" s="86"/>
      <c r="F141" s="87"/>
      <c r="G141" s="120" t="s">
        <v>101</v>
      </c>
      <c r="H141" s="89" t="s">
        <v>182</v>
      </c>
      <c r="I141" s="95" t="s">
        <v>181</v>
      </c>
      <c r="J141" s="18" t="s">
        <v>212</v>
      </c>
    </row>
    <row r="142" spans="1:10" ht="9.75" customHeight="1" x14ac:dyDescent="0.2">
      <c r="A142" s="196"/>
      <c r="B142" s="277"/>
      <c r="C142" s="231"/>
      <c r="D142" s="241"/>
      <c r="E142" s="86"/>
      <c r="F142" s="87"/>
      <c r="G142" s="120" t="s">
        <v>102</v>
      </c>
      <c r="H142" s="89" t="s">
        <v>182</v>
      </c>
      <c r="I142" s="95" t="s">
        <v>181</v>
      </c>
      <c r="J142" s="18" t="s">
        <v>212</v>
      </c>
    </row>
    <row r="143" spans="1:10" ht="9.75" customHeight="1" x14ac:dyDescent="0.2">
      <c r="A143" s="196"/>
      <c r="B143" s="277"/>
      <c r="C143" s="231"/>
      <c r="D143" s="241"/>
      <c r="E143" s="250"/>
      <c r="F143" s="251"/>
      <c r="G143" s="25" t="s">
        <v>126</v>
      </c>
      <c r="H143" s="89" t="s">
        <v>182</v>
      </c>
      <c r="I143" s="95" t="s">
        <v>181</v>
      </c>
      <c r="J143" s="18" t="s">
        <v>212</v>
      </c>
    </row>
    <row r="144" spans="1:10" ht="9.75" customHeight="1" x14ac:dyDescent="0.2">
      <c r="A144" s="179"/>
      <c r="B144" s="277"/>
      <c r="C144" s="231"/>
      <c r="D144" s="241"/>
      <c r="E144" s="250"/>
      <c r="F144" s="251"/>
      <c r="G144" s="25" t="s">
        <v>129</v>
      </c>
      <c r="H144" s="89" t="s">
        <v>182</v>
      </c>
      <c r="I144" s="95" t="s">
        <v>181</v>
      </c>
      <c r="J144" s="18" t="s">
        <v>212</v>
      </c>
    </row>
    <row r="145" spans="1:10" ht="9.75" customHeight="1" x14ac:dyDescent="0.2">
      <c r="A145" s="179"/>
      <c r="B145" s="277"/>
      <c r="C145" s="231"/>
      <c r="D145" s="241"/>
      <c r="E145" s="250"/>
      <c r="F145" s="251"/>
      <c r="G145" s="25" t="s">
        <v>138</v>
      </c>
      <c r="H145" s="89" t="s">
        <v>182</v>
      </c>
      <c r="I145" s="95" t="s">
        <v>181</v>
      </c>
      <c r="J145" s="18" t="s">
        <v>212</v>
      </c>
    </row>
    <row r="146" spans="1:10" ht="9.75" customHeight="1" x14ac:dyDescent="0.2">
      <c r="A146" s="179"/>
      <c r="B146" s="277"/>
      <c r="C146" s="231"/>
      <c r="D146" s="241"/>
      <c r="E146" s="250"/>
      <c r="F146" s="251"/>
      <c r="G146" s="122" t="s">
        <v>139</v>
      </c>
      <c r="H146" s="123" t="s">
        <v>182</v>
      </c>
      <c r="I146" s="124" t="s">
        <v>181</v>
      </c>
      <c r="J146" s="18" t="s">
        <v>212</v>
      </c>
    </row>
    <row r="147" spans="1:10" ht="9.75" customHeight="1" x14ac:dyDescent="0.2">
      <c r="A147" s="179"/>
      <c r="B147" s="277"/>
      <c r="C147" s="231"/>
      <c r="D147" s="241"/>
      <c r="E147" s="250"/>
      <c r="F147" s="251"/>
      <c r="G147" s="52"/>
      <c r="H147" s="52"/>
      <c r="I147" s="52"/>
      <c r="J147" s="126"/>
    </row>
    <row r="148" spans="1:10" ht="9.75" customHeight="1" x14ac:dyDescent="0.2">
      <c r="A148" s="180"/>
      <c r="B148" s="278"/>
      <c r="C148" s="232"/>
      <c r="D148" s="249"/>
      <c r="E148" s="228"/>
      <c r="F148" s="229"/>
      <c r="G148" s="49"/>
      <c r="H148" s="49"/>
      <c r="I148" s="49"/>
      <c r="J148" s="49"/>
    </row>
    <row r="149" spans="1:10" ht="27.75" customHeight="1" x14ac:dyDescent="0.2">
      <c r="A149" s="161" t="s">
        <v>56</v>
      </c>
      <c r="B149" s="282"/>
      <c r="C149" s="285" t="s">
        <v>51</v>
      </c>
      <c r="D149" s="286"/>
      <c r="E149" s="266" t="s">
        <v>57</v>
      </c>
      <c r="F149" s="267"/>
      <c r="G149" s="208" t="s">
        <v>58</v>
      </c>
      <c r="H149" s="208" t="s">
        <v>188</v>
      </c>
      <c r="I149" s="208" t="s">
        <v>59</v>
      </c>
      <c r="J149" s="208" t="s">
        <v>189</v>
      </c>
    </row>
    <row r="150" spans="1:10" ht="32.25" customHeight="1" thickBot="1" x14ac:dyDescent="0.25">
      <c r="A150" s="283"/>
      <c r="B150" s="284"/>
      <c r="C150" s="26" t="s">
        <v>63</v>
      </c>
      <c r="D150" s="75" t="s">
        <v>55</v>
      </c>
      <c r="E150" s="268"/>
      <c r="F150" s="269"/>
      <c r="G150" s="209"/>
      <c r="H150" s="209"/>
      <c r="I150" s="209"/>
      <c r="J150" s="209"/>
    </row>
    <row r="151" spans="1:10" ht="9.75" customHeight="1" x14ac:dyDescent="0.2">
      <c r="A151" s="197" t="s">
        <v>174</v>
      </c>
      <c r="B151" s="281"/>
      <c r="C151" s="133">
        <f>IF(C7&gt;5000,100/3,(C9*0.5)*0.1)</f>
        <v>33.333333333333336</v>
      </c>
      <c r="D151" s="134"/>
      <c r="E151" s="265"/>
      <c r="F151" s="265"/>
      <c r="G151" s="265"/>
      <c r="H151" s="265"/>
      <c r="I151" s="265"/>
      <c r="J151" s="265"/>
    </row>
    <row r="152" spans="1:10" ht="9.75" customHeight="1" x14ac:dyDescent="0.2">
      <c r="A152" s="178" t="s">
        <v>78</v>
      </c>
      <c r="B152" s="237" t="s">
        <v>218</v>
      </c>
      <c r="C152" s="252">
        <f>IF(C7&gt;5000,100/10,(C9*0.5)*0.5)</f>
        <v>10</v>
      </c>
      <c r="D152" s="240">
        <v>12</v>
      </c>
      <c r="E152" s="257" t="s">
        <v>210</v>
      </c>
      <c r="F152" s="258"/>
      <c r="G152" s="89" t="s">
        <v>103</v>
      </c>
      <c r="H152" s="118" t="s">
        <v>183</v>
      </c>
      <c r="I152" s="118" t="s">
        <v>185</v>
      </c>
      <c r="J152" s="135" t="s">
        <v>217</v>
      </c>
    </row>
    <row r="153" spans="1:10" ht="9.75" customHeight="1" x14ac:dyDescent="0.2">
      <c r="A153" s="196"/>
      <c r="B153" s="238"/>
      <c r="C153" s="253"/>
      <c r="D153" s="241"/>
      <c r="E153" s="257"/>
      <c r="F153" s="258"/>
      <c r="G153" s="25" t="s">
        <v>104</v>
      </c>
      <c r="H153" s="118" t="s">
        <v>183</v>
      </c>
      <c r="I153" s="107" t="s">
        <v>185</v>
      </c>
      <c r="J153" s="135" t="s">
        <v>217</v>
      </c>
    </row>
    <row r="154" spans="1:10" ht="9.75" customHeight="1" x14ac:dyDescent="0.2">
      <c r="A154" s="196"/>
      <c r="B154" s="238"/>
      <c r="C154" s="253"/>
      <c r="D154" s="241"/>
      <c r="E154" s="257"/>
      <c r="F154" s="258"/>
      <c r="G154" s="121" t="s">
        <v>105</v>
      </c>
      <c r="H154" s="118" t="s">
        <v>183</v>
      </c>
      <c r="I154" s="107" t="s">
        <v>185</v>
      </c>
      <c r="J154" s="135" t="s">
        <v>217</v>
      </c>
    </row>
    <row r="155" spans="1:10" ht="9.75" customHeight="1" x14ac:dyDescent="0.2">
      <c r="A155" s="196"/>
      <c r="B155" s="197"/>
      <c r="C155" s="253"/>
      <c r="D155" s="241"/>
      <c r="E155" s="257"/>
      <c r="F155" s="258"/>
      <c r="G155" s="25" t="s">
        <v>106</v>
      </c>
      <c r="H155" s="118" t="s">
        <v>183</v>
      </c>
      <c r="I155" s="107" t="s">
        <v>185</v>
      </c>
      <c r="J155" s="135" t="s">
        <v>217</v>
      </c>
    </row>
    <row r="156" spans="1:10" ht="9.75" customHeight="1" x14ac:dyDescent="0.2">
      <c r="A156" s="196"/>
      <c r="B156" s="197"/>
      <c r="C156" s="253"/>
      <c r="D156" s="241"/>
      <c r="E156" s="257"/>
      <c r="F156" s="258"/>
      <c r="G156" s="25" t="s">
        <v>107</v>
      </c>
      <c r="H156" s="118" t="s">
        <v>183</v>
      </c>
      <c r="I156" s="107" t="s">
        <v>185</v>
      </c>
      <c r="J156" s="135" t="s">
        <v>217</v>
      </c>
    </row>
    <row r="157" spans="1:10" ht="9.75" customHeight="1" x14ac:dyDescent="0.2">
      <c r="A157" s="196"/>
      <c r="B157" s="197"/>
      <c r="C157" s="253"/>
      <c r="D157" s="241"/>
      <c r="E157" s="257"/>
      <c r="F157" s="258"/>
      <c r="G157" s="25" t="s">
        <v>108</v>
      </c>
      <c r="H157" s="118" t="s">
        <v>183</v>
      </c>
      <c r="I157" s="107" t="s">
        <v>185</v>
      </c>
      <c r="J157" s="135" t="s">
        <v>217</v>
      </c>
    </row>
    <row r="158" spans="1:10" ht="9.75" customHeight="1" x14ac:dyDescent="0.2">
      <c r="A158" s="196"/>
      <c r="B158" s="197"/>
      <c r="C158" s="253"/>
      <c r="D158" s="241"/>
      <c r="E158" s="257"/>
      <c r="F158" s="258"/>
      <c r="G158" s="25" t="s">
        <v>109</v>
      </c>
      <c r="H158" s="118" t="s">
        <v>183</v>
      </c>
      <c r="I158" s="107" t="s">
        <v>185</v>
      </c>
      <c r="J158" s="135" t="s">
        <v>217</v>
      </c>
    </row>
    <row r="159" spans="1:10" ht="9.75" customHeight="1" x14ac:dyDescent="0.2">
      <c r="A159" s="196"/>
      <c r="B159" s="197"/>
      <c r="C159" s="253"/>
      <c r="D159" s="241"/>
      <c r="E159" s="257"/>
      <c r="F159" s="258"/>
      <c r="G159" s="25" t="s">
        <v>110</v>
      </c>
      <c r="H159" s="118" t="s">
        <v>183</v>
      </c>
      <c r="I159" s="107" t="s">
        <v>185</v>
      </c>
      <c r="J159" s="135" t="s">
        <v>217</v>
      </c>
    </row>
    <row r="160" spans="1:10" ht="9.75" customHeight="1" x14ac:dyDescent="0.2">
      <c r="A160" s="196"/>
      <c r="B160" s="197"/>
      <c r="C160" s="253"/>
      <c r="D160" s="241"/>
      <c r="E160" s="257"/>
      <c r="F160" s="258"/>
      <c r="G160" s="25" t="s">
        <v>111</v>
      </c>
      <c r="H160" s="118" t="s">
        <v>183</v>
      </c>
      <c r="I160" s="107" t="s">
        <v>185</v>
      </c>
      <c r="J160" s="135" t="s">
        <v>217</v>
      </c>
    </row>
    <row r="161" spans="1:10" ht="9.75" customHeight="1" x14ac:dyDescent="0.2">
      <c r="A161" s="196"/>
      <c r="B161" s="197"/>
      <c r="C161" s="253"/>
      <c r="D161" s="241"/>
      <c r="E161" s="257"/>
      <c r="F161" s="258"/>
      <c r="G161" s="25" t="s">
        <v>112</v>
      </c>
      <c r="H161" s="118" t="s">
        <v>183</v>
      </c>
      <c r="I161" s="107" t="s">
        <v>185</v>
      </c>
      <c r="J161" s="135" t="s">
        <v>217</v>
      </c>
    </row>
    <row r="162" spans="1:10" ht="9.75" customHeight="1" x14ac:dyDescent="0.2">
      <c r="A162" s="196"/>
      <c r="B162" s="197"/>
      <c r="C162" s="253"/>
      <c r="D162" s="241"/>
      <c r="E162" s="257"/>
      <c r="F162" s="258"/>
      <c r="G162" s="25" t="s">
        <v>113</v>
      </c>
      <c r="H162" s="118" t="s">
        <v>183</v>
      </c>
      <c r="I162" s="107" t="s">
        <v>185</v>
      </c>
      <c r="J162" s="135" t="s">
        <v>217</v>
      </c>
    </row>
    <row r="163" spans="1:10" ht="9.75" customHeight="1" x14ac:dyDescent="0.2">
      <c r="A163" s="196"/>
      <c r="B163" s="197"/>
      <c r="C163" s="253"/>
      <c r="D163" s="241"/>
      <c r="E163" s="257"/>
      <c r="F163" s="258"/>
      <c r="G163" s="25" t="s">
        <v>114</v>
      </c>
      <c r="H163" s="118" t="s">
        <v>183</v>
      </c>
      <c r="I163" s="107" t="s">
        <v>185</v>
      </c>
      <c r="J163" s="135" t="s">
        <v>217</v>
      </c>
    </row>
    <row r="164" spans="1:10" ht="9.75" customHeight="1" x14ac:dyDescent="0.2">
      <c r="A164" s="196"/>
      <c r="B164" s="197"/>
      <c r="C164" s="253"/>
      <c r="D164" s="241"/>
      <c r="E164" s="257"/>
      <c r="F164" s="258"/>
      <c r="G164" s="25" t="s">
        <v>115</v>
      </c>
      <c r="H164" s="118" t="s">
        <v>183</v>
      </c>
      <c r="I164" s="107" t="s">
        <v>185</v>
      </c>
      <c r="J164" s="135" t="s">
        <v>217</v>
      </c>
    </row>
    <row r="165" spans="1:10" ht="9.75" customHeight="1" x14ac:dyDescent="0.2">
      <c r="A165" s="196"/>
      <c r="B165" s="197"/>
      <c r="C165" s="253"/>
      <c r="D165" s="241"/>
      <c r="E165" s="257"/>
      <c r="F165" s="258"/>
      <c r="G165" s="25" t="s">
        <v>116</v>
      </c>
      <c r="H165" s="118" t="s">
        <v>183</v>
      </c>
      <c r="I165" s="107" t="s">
        <v>185</v>
      </c>
      <c r="J165" s="135" t="s">
        <v>217</v>
      </c>
    </row>
    <row r="166" spans="1:10" ht="9.75" customHeight="1" x14ac:dyDescent="0.2">
      <c r="A166" s="196"/>
      <c r="B166" s="238"/>
      <c r="C166" s="253"/>
      <c r="D166" s="241"/>
      <c r="E166" s="257"/>
      <c r="F166" s="258"/>
      <c r="G166" s="25" t="s">
        <v>117</v>
      </c>
      <c r="H166" s="118" t="s">
        <v>183</v>
      </c>
      <c r="I166" s="107" t="s">
        <v>185</v>
      </c>
      <c r="J166" s="135" t="s">
        <v>217</v>
      </c>
    </row>
    <row r="167" spans="1:10" ht="9.75" customHeight="1" x14ac:dyDescent="0.2">
      <c r="A167" s="196"/>
      <c r="B167" s="238"/>
      <c r="C167" s="253"/>
      <c r="D167" s="241"/>
      <c r="E167" s="257"/>
      <c r="F167" s="258"/>
      <c r="G167" s="25" t="s">
        <v>130</v>
      </c>
      <c r="H167" s="118" t="s">
        <v>183</v>
      </c>
      <c r="I167" s="107" t="s">
        <v>185</v>
      </c>
      <c r="J167" s="135" t="s">
        <v>217</v>
      </c>
    </row>
    <row r="168" spans="1:10" ht="9.75" customHeight="1" x14ac:dyDescent="0.2">
      <c r="A168" s="196"/>
      <c r="B168" s="238"/>
      <c r="C168" s="253"/>
      <c r="D168" s="241"/>
      <c r="E168" s="257"/>
      <c r="F168" s="258"/>
      <c r="G168" s="25" t="s">
        <v>131</v>
      </c>
      <c r="H168" s="118" t="s">
        <v>183</v>
      </c>
      <c r="I168" s="107" t="s">
        <v>185</v>
      </c>
      <c r="J168" s="135" t="s">
        <v>217</v>
      </c>
    </row>
    <row r="169" spans="1:10" ht="9.75" customHeight="1" x14ac:dyDescent="0.2">
      <c r="A169" s="196"/>
      <c r="B169" s="238"/>
      <c r="C169" s="253"/>
      <c r="D169" s="241"/>
      <c r="E169" s="257"/>
      <c r="F169" s="258"/>
      <c r="G169" s="25" t="s">
        <v>132</v>
      </c>
      <c r="H169" s="118" t="s">
        <v>183</v>
      </c>
      <c r="I169" s="107" t="s">
        <v>185</v>
      </c>
      <c r="J169" s="135" t="s">
        <v>217</v>
      </c>
    </row>
    <row r="170" spans="1:10" ht="9.75" customHeight="1" x14ac:dyDescent="0.2">
      <c r="A170" s="196"/>
      <c r="B170" s="238"/>
      <c r="C170" s="253"/>
      <c r="D170" s="241"/>
      <c r="E170" s="257"/>
      <c r="F170" s="258"/>
      <c r="G170" s="25" t="s">
        <v>135</v>
      </c>
      <c r="H170" s="118" t="s">
        <v>183</v>
      </c>
      <c r="I170" s="107" t="s">
        <v>185</v>
      </c>
      <c r="J170" s="135" t="s">
        <v>217</v>
      </c>
    </row>
    <row r="171" spans="1:10" ht="9.75" customHeight="1" x14ac:dyDescent="0.2">
      <c r="A171" s="196"/>
      <c r="B171" s="238"/>
      <c r="C171" s="253"/>
      <c r="D171" s="241"/>
      <c r="E171" s="257"/>
      <c r="F171" s="258"/>
      <c r="G171" s="25" t="s">
        <v>137</v>
      </c>
      <c r="H171" s="118" t="s">
        <v>183</v>
      </c>
      <c r="I171" s="107" t="s">
        <v>185</v>
      </c>
      <c r="J171" s="135" t="s">
        <v>217</v>
      </c>
    </row>
    <row r="172" spans="1:10" ht="9.75" customHeight="1" x14ac:dyDescent="0.2">
      <c r="A172" s="196"/>
      <c r="B172" s="238"/>
      <c r="C172" s="253"/>
      <c r="D172" s="241"/>
      <c r="E172" s="257"/>
      <c r="F172" s="258"/>
      <c r="G172" s="25" t="s">
        <v>128</v>
      </c>
      <c r="H172" s="118" t="s">
        <v>183</v>
      </c>
      <c r="I172" s="107" t="s">
        <v>185</v>
      </c>
      <c r="J172" s="135" t="s">
        <v>217</v>
      </c>
    </row>
    <row r="173" spans="1:10" ht="9.75" customHeight="1" x14ac:dyDescent="0.2">
      <c r="A173" s="196"/>
      <c r="B173" s="238"/>
      <c r="C173" s="253"/>
      <c r="D173" s="241"/>
      <c r="E173" s="257"/>
      <c r="F173" s="258"/>
      <c r="G173" s="25" t="s">
        <v>133</v>
      </c>
      <c r="H173" s="118" t="s">
        <v>183</v>
      </c>
      <c r="I173" s="107" t="s">
        <v>185</v>
      </c>
      <c r="J173" s="135" t="s">
        <v>217</v>
      </c>
    </row>
    <row r="174" spans="1:10" ht="9.75" customHeight="1" x14ac:dyDescent="0.2">
      <c r="A174" s="196"/>
      <c r="B174" s="238"/>
      <c r="C174" s="253"/>
      <c r="D174" s="241"/>
      <c r="E174" s="137"/>
      <c r="F174" s="138"/>
      <c r="G174" s="124" t="s">
        <v>136</v>
      </c>
      <c r="H174" s="136" t="s">
        <v>183</v>
      </c>
      <c r="I174" s="132" t="s">
        <v>185</v>
      </c>
      <c r="J174" s="135" t="s">
        <v>217</v>
      </c>
    </row>
    <row r="175" spans="1:10" ht="9.75" customHeight="1" x14ac:dyDescent="0.2">
      <c r="A175" s="204"/>
      <c r="B175" s="246"/>
      <c r="C175" s="254"/>
      <c r="D175" s="249"/>
      <c r="E175" s="279" t="s">
        <v>211</v>
      </c>
      <c r="F175" s="280"/>
      <c r="G175" s="24"/>
      <c r="H175" s="24" t="s">
        <v>183</v>
      </c>
      <c r="I175" s="83"/>
      <c r="J175" s="125"/>
    </row>
    <row r="176" spans="1:10" ht="9.75" customHeight="1" x14ac:dyDescent="0.2">
      <c r="A176" s="196" t="s">
        <v>79</v>
      </c>
      <c r="B176" s="238" t="s">
        <v>80</v>
      </c>
      <c r="C176" s="253">
        <f>IF(C7&gt;5000,100/10,(C9*0.5)*0.5)</f>
        <v>10</v>
      </c>
      <c r="D176" s="241">
        <v>12</v>
      </c>
      <c r="E176" s="259"/>
      <c r="F176" s="260"/>
      <c r="G176" s="13" t="s">
        <v>209</v>
      </c>
      <c r="H176" s="13" t="s">
        <v>184</v>
      </c>
      <c r="I176" s="11" t="s">
        <v>186</v>
      </c>
      <c r="J176" s="17" t="s">
        <v>219</v>
      </c>
    </row>
    <row r="177" spans="1:10" ht="9.75" customHeight="1" x14ac:dyDescent="0.2">
      <c r="A177" s="196"/>
      <c r="B177" s="238"/>
      <c r="C177" s="253"/>
      <c r="D177" s="241"/>
      <c r="E177" s="263"/>
      <c r="F177" s="264"/>
      <c r="G177" s="20" t="s">
        <v>141</v>
      </c>
      <c r="H177" s="20" t="s">
        <v>184</v>
      </c>
      <c r="I177" s="21" t="s">
        <v>186</v>
      </c>
      <c r="J177" s="17" t="s">
        <v>219</v>
      </c>
    </row>
    <row r="178" spans="1:10" ht="9.75" customHeight="1" x14ac:dyDescent="0.2">
      <c r="A178" s="196"/>
      <c r="B178" s="238"/>
      <c r="C178" s="253"/>
      <c r="D178" s="241"/>
      <c r="E178" s="263"/>
      <c r="F178" s="264"/>
      <c r="G178" s="20" t="s">
        <v>140</v>
      </c>
      <c r="H178" s="20" t="s">
        <v>184</v>
      </c>
      <c r="I178" s="21" t="s">
        <v>186</v>
      </c>
      <c r="J178" s="17" t="s">
        <v>219</v>
      </c>
    </row>
    <row r="179" spans="1:10" ht="9.75" customHeight="1" x14ac:dyDescent="0.2">
      <c r="A179" s="196"/>
      <c r="B179" s="238"/>
      <c r="C179" s="253"/>
      <c r="D179" s="241"/>
      <c r="E179" s="263"/>
      <c r="F179" s="264"/>
      <c r="G179" s="9"/>
      <c r="H179" s="21"/>
      <c r="I179" s="21"/>
      <c r="J179" s="19"/>
    </row>
    <row r="180" spans="1:10" ht="9.75" customHeight="1" x14ac:dyDescent="0.2">
      <c r="A180" s="196"/>
      <c r="B180" s="238"/>
      <c r="C180" s="253"/>
      <c r="D180" s="241"/>
      <c r="E180" s="244"/>
      <c r="F180" s="245"/>
      <c r="G180" s="53"/>
      <c r="H180" s="53"/>
      <c r="I180" s="53"/>
      <c r="J180" s="53"/>
    </row>
    <row r="181" spans="1:10" ht="9.75" customHeight="1" x14ac:dyDescent="0.2">
      <c r="A181" s="204"/>
      <c r="B181" s="246"/>
      <c r="C181" s="254"/>
      <c r="D181" s="249"/>
      <c r="E181" s="228"/>
      <c r="F181" s="229"/>
      <c r="G181" s="50"/>
      <c r="H181" s="50"/>
      <c r="I181" s="50"/>
      <c r="J181" s="50"/>
    </row>
    <row r="182" spans="1:10" ht="9.75" customHeight="1" x14ac:dyDescent="0.2">
      <c r="A182" s="178" t="s">
        <v>81</v>
      </c>
      <c r="B182" s="237" t="s">
        <v>82</v>
      </c>
      <c r="C182" s="252">
        <f>IF(C7&gt;5000,100/10,(C9*0.5)*0.5)</f>
        <v>10</v>
      </c>
      <c r="D182" s="240">
        <v>12</v>
      </c>
      <c r="E182" s="255"/>
      <c r="F182" s="256"/>
      <c r="G182" s="12" t="s">
        <v>142</v>
      </c>
      <c r="H182" s="12" t="s">
        <v>180</v>
      </c>
      <c r="I182" s="5" t="s">
        <v>187</v>
      </c>
      <c r="J182" s="18" t="s">
        <v>212</v>
      </c>
    </row>
    <row r="183" spans="1:10" ht="9.75" customHeight="1" x14ac:dyDescent="0.2">
      <c r="A183" s="196"/>
      <c r="B183" s="238"/>
      <c r="C183" s="253"/>
      <c r="D183" s="241"/>
      <c r="E183" s="261"/>
      <c r="F183" s="262"/>
      <c r="G183" s="20" t="s">
        <v>143</v>
      </c>
      <c r="H183" s="20" t="s">
        <v>180</v>
      </c>
      <c r="I183" s="9" t="s">
        <v>187</v>
      </c>
      <c r="J183" s="18" t="s">
        <v>212</v>
      </c>
    </row>
    <row r="184" spans="1:10" ht="9.75" customHeight="1" x14ac:dyDescent="0.2">
      <c r="A184" s="196"/>
      <c r="B184" s="238"/>
      <c r="C184" s="253"/>
      <c r="D184" s="241"/>
      <c r="E184" s="261"/>
      <c r="F184" s="262"/>
      <c r="G184" s="20" t="s">
        <v>144</v>
      </c>
      <c r="H184" s="20" t="s">
        <v>180</v>
      </c>
      <c r="I184" s="9" t="s">
        <v>187</v>
      </c>
      <c r="J184" s="18" t="s">
        <v>212</v>
      </c>
    </row>
    <row r="185" spans="1:10" ht="9.75" customHeight="1" x14ac:dyDescent="0.2">
      <c r="A185" s="196"/>
      <c r="B185" s="238"/>
      <c r="C185" s="253"/>
      <c r="D185" s="241"/>
      <c r="E185" s="261"/>
      <c r="F185" s="262"/>
      <c r="G185" s="20" t="s">
        <v>145</v>
      </c>
      <c r="H185" s="20" t="s">
        <v>180</v>
      </c>
      <c r="I185" s="9" t="s">
        <v>187</v>
      </c>
      <c r="J185" s="18" t="s">
        <v>212</v>
      </c>
    </row>
    <row r="186" spans="1:10" ht="9.75" customHeight="1" x14ac:dyDescent="0.2">
      <c r="A186" s="204"/>
      <c r="B186" s="246"/>
      <c r="C186" s="254"/>
      <c r="D186" s="249"/>
      <c r="E186" s="228"/>
      <c r="F186" s="229"/>
      <c r="G186" s="50"/>
      <c r="H186" s="50"/>
      <c r="I186" s="50"/>
      <c r="J186" s="50"/>
    </row>
    <row r="187" spans="1:10" ht="9.75" customHeight="1" x14ac:dyDescent="0.2">
      <c r="C187" s="76"/>
      <c r="D187" s="37"/>
    </row>
    <row r="205" spans="3:3" x14ac:dyDescent="0.2">
      <c r="C205" s="30"/>
    </row>
    <row r="206" spans="3:3" x14ac:dyDescent="0.2">
      <c r="C206" s="30"/>
    </row>
  </sheetData>
  <protectedRanges>
    <protectedRange sqref="C3:D4 I3 C6:D7 C10 G9:H10 F15:F52 G50:J52 D112:J113 D116:J116 D117:D126 D147:J148 D133:F146 D127:J132 E180:J181 G18:J18 G28:J29 G35:J38 D55:D65 D67:D83 D88:D89 D85:D86 D91:D111 D114:D115 E186:J186 D151:D186" name="Range1"/>
    <protectedRange password="CDC0" sqref="H6" name="Range1_2"/>
    <protectedRange sqref="E152:F175" name="Range1_1"/>
    <protectedRange sqref="E177:F179" name="Range1_3"/>
    <protectedRange sqref="E182:F185" name="Range1_4"/>
  </protectedRanges>
  <mergeCells count="215">
    <mergeCell ref="E92:F92"/>
    <mergeCell ref="E93:F93"/>
    <mergeCell ref="B133:B148"/>
    <mergeCell ref="E175:F175"/>
    <mergeCell ref="D133:D148"/>
    <mergeCell ref="I131:J131"/>
    <mergeCell ref="E118:F118"/>
    <mergeCell ref="E122:F122"/>
    <mergeCell ref="E123:F123"/>
    <mergeCell ref="E124:F124"/>
    <mergeCell ref="E106:F106"/>
    <mergeCell ref="E107:F107"/>
    <mergeCell ref="J149:J150"/>
    <mergeCell ref="A151:B151"/>
    <mergeCell ref="A149:B150"/>
    <mergeCell ref="C149:D149"/>
    <mergeCell ref="G149:G150"/>
    <mergeCell ref="H149:H150"/>
    <mergeCell ref="I149:I150"/>
    <mergeCell ref="A133:A148"/>
    <mergeCell ref="E133:F133"/>
    <mergeCell ref="E134:F134"/>
    <mergeCell ref="E135:F135"/>
    <mergeCell ref="E119:F119"/>
    <mergeCell ref="E102:F102"/>
    <mergeCell ref="E72:F72"/>
    <mergeCell ref="E83:F83"/>
    <mergeCell ref="E84:F84"/>
    <mergeCell ref="E85:F85"/>
    <mergeCell ref="E86:F86"/>
    <mergeCell ref="E87:F87"/>
    <mergeCell ref="E88:F88"/>
    <mergeCell ref="E77:F77"/>
    <mergeCell ref="E78:F78"/>
    <mergeCell ref="E79:F79"/>
    <mergeCell ref="E80:F80"/>
    <mergeCell ref="E81:F81"/>
    <mergeCell ref="E82:F82"/>
    <mergeCell ref="E94:F94"/>
    <mergeCell ref="E95:F95"/>
    <mergeCell ref="E96:F96"/>
    <mergeCell ref="E97:F97"/>
    <mergeCell ref="E98:F98"/>
    <mergeCell ref="E99:F99"/>
    <mergeCell ref="E100:F100"/>
    <mergeCell ref="E101:F101"/>
    <mergeCell ref="E90:F90"/>
    <mergeCell ref="E91:F91"/>
    <mergeCell ref="E183:F183"/>
    <mergeCell ref="E162:F162"/>
    <mergeCell ref="E163:F163"/>
    <mergeCell ref="E157:F157"/>
    <mergeCell ref="E136:F136"/>
    <mergeCell ref="E143:F143"/>
    <mergeCell ref="E108:F108"/>
    <mergeCell ref="E109:F109"/>
    <mergeCell ref="E110:F110"/>
    <mergeCell ref="E111:F111"/>
    <mergeCell ref="E112:F112"/>
    <mergeCell ref="E113:F113"/>
    <mergeCell ref="E158:F158"/>
    <mergeCell ref="E159:F159"/>
    <mergeCell ref="E160:F160"/>
    <mergeCell ref="E161:F161"/>
    <mergeCell ref="E125:F125"/>
    <mergeCell ref="E126:F126"/>
    <mergeCell ref="E120:F120"/>
    <mergeCell ref="E185:F185"/>
    <mergeCell ref="E186:F186"/>
    <mergeCell ref="E57:F57"/>
    <mergeCell ref="E58:F58"/>
    <mergeCell ref="E59:F59"/>
    <mergeCell ref="E60:F60"/>
    <mergeCell ref="E61:F61"/>
    <mergeCell ref="E62:F62"/>
    <mergeCell ref="E177:F177"/>
    <mergeCell ref="E178:F178"/>
    <mergeCell ref="E179:F179"/>
    <mergeCell ref="E180:F180"/>
    <mergeCell ref="E181:F181"/>
    <mergeCell ref="E164:F164"/>
    <mergeCell ref="E165:F165"/>
    <mergeCell ref="E166:F166"/>
    <mergeCell ref="E167:F167"/>
    <mergeCell ref="E168:F168"/>
    <mergeCell ref="E169:F169"/>
    <mergeCell ref="E151:J151"/>
    <mergeCell ref="E149:F150"/>
    <mergeCell ref="E69:F69"/>
    <mergeCell ref="E73:F73"/>
    <mergeCell ref="E74:F74"/>
    <mergeCell ref="A182:A186"/>
    <mergeCell ref="B182:B186"/>
    <mergeCell ref="C182:C186"/>
    <mergeCell ref="D182:D186"/>
    <mergeCell ref="E182:F182"/>
    <mergeCell ref="E170:F170"/>
    <mergeCell ref="E171:F171"/>
    <mergeCell ref="E172:F172"/>
    <mergeCell ref="E173:F173"/>
    <mergeCell ref="A176:A181"/>
    <mergeCell ref="B176:B181"/>
    <mergeCell ref="C176:C181"/>
    <mergeCell ref="D176:D181"/>
    <mergeCell ref="E176:F176"/>
    <mergeCell ref="A152:A175"/>
    <mergeCell ref="B152:B175"/>
    <mergeCell ref="C152:C175"/>
    <mergeCell ref="D152:D175"/>
    <mergeCell ref="E152:F152"/>
    <mergeCell ref="E153:F153"/>
    <mergeCell ref="E154:F154"/>
    <mergeCell ref="E155:F155"/>
    <mergeCell ref="E156:F156"/>
    <mergeCell ref="E184:F184"/>
    <mergeCell ref="E148:F148"/>
    <mergeCell ref="E121:F121"/>
    <mergeCell ref="E132:F132"/>
    <mergeCell ref="C133:C148"/>
    <mergeCell ref="A114:B114"/>
    <mergeCell ref="E114:J114"/>
    <mergeCell ref="A115:A116"/>
    <mergeCell ref="B115:B116"/>
    <mergeCell ref="C115:C116"/>
    <mergeCell ref="D115:D116"/>
    <mergeCell ref="E115:F115"/>
    <mergeCell ref="E116:F116"/>
    <mergeCell ref="B117:B132"/>
    <mergeCell ref="C117:C132"/>
    <mergeCell ref="D117:D132"/>
    <mergeCell ref="E117:F117"/>
    <mergeCell ref="E131:F131"/>
    <mergeCell ref="E144:F144"/>
    <mergeCell ref="E145:F145"/>
    <mergeCell ref="E146:F146"/>
    <mergeCell ref="E147:F147"/>
    <mergeCell ref="A117:A132"/>
    <mergeCell ref="J53:J54"/>
    <mergeCell ref="A55:A113"/>
    <mergeCell ref="B55:B113"/>
    <mergeCell ref="C55:C113"/>
    <mergeCell ref="E55:F55"/>
    <mergeCell ref="E56:F56"/>
    <mergeCell ref="A53:B54"/>
    <mergeCell ref="C53:D53"/>
    <mergeCell ref="E53:F54"/>
    <mergeCell ref="G53:G54"/>
    <mergeCell ref="H53:H54"/>
    <mergeCell ref="I53:I54"/>
    <mergeCell ref="E75:F75"/>
    <mergeCell ref="E76:F76"/>
    <mergeCell ref="E63:F63"/>
    <mergeCell ref="E64:F64"/>
    <mergeCell ref="E65:F65"/>
    <mergeCell ref="E66:F66"/>
    <mergeCell ref="E67:F67"/>
    <mergeCell ref="E105:F105"/>
    <mergeCell ref="E89:F89"/>
    <mergeCell ref="E68:F68"/>
    <mergeCell ref="E103:F103"/>
    <mergeCell ref="E104:F104"/>
    <mergeCell ref="A39:A52"/>
    <mergeCell ref="C41:C45"/>
    <mergeCell ref="D42:D45"/>
    <mergeCell ref="E42:E45"/>
    <mergeCell ref="C46:C52"/>
    <mergeCell ref="D46:D52"/>
    <mergeCell ref="E46:E52"/>
    <mergeCell ref="A30:A38"/>
    <mergeCell ref="B30:B38"/>
    <mergeCell ref="C30:C38"/>
    <mergeCell ref="D30:D38"/>
    <mergeCell ref="E30:E38"/>
    <mergeCell ref="F30:F38"/>
    <mergeCell ref="A26:A29"/>
    <mergeCell ref="B26:B29"/>
    <mergeCell ref="C26:C29"/>
    <mergeCell ref="D26:D29"/>
    <mergeCell ref="E26:E29"/>
    <mergeCell ref="F26:F29"/>
    <mergeCell ref="A19:A25"/>
    <mergeCell ref="B19:B25"/>
    <mergeCell ref="C19:C25"/>
    <mergeCell ref="D19:D25"/>
    <mergeCell ref="E19:E25"/>
    <mergeCell ref="F19:F25"/>
    <mergeCell ref="A15:A18"/>
    <mergeCell ref="B15:B18"/>
    <mergeCell ref="C15:C18"/>
    <mergeCell ref="D15:D18"/>
    <mergeCell ref="E15:E18"/>
    <mergeCell ref="F15:F18"/>
    <mergeCell ref="G12:G14"/>
    <mergeCell ref="H12:H14"/>
    <mergeCell ref="I12:I14"/>
    <mergeCell ref="A3:B3"/>
    <mergeCell ref="C3:E3"/>
    <mergeCell ref="A4:B4"/>
    <mergeCell ref="C4:D4"/>
    <mergeCell ref="A5:B5"/>
    <mergeCell ref="C5:D5"/>
    <mergeCell ref="J12:J14"/>
    <mergeCell ref="A9:B9"/>
    <mergeCell ref="C9:F9"/>
    <mergeCell ref="A10:B10"/>
    <mergeCell ref="C10:F10"/>
    <mergeCell ref="A12:B14"/>
    <mergeCell ref="C12:F12"/>
    <mergeCell ref="A6:B6"/>
    <mergeCell ref="C6:D6"/>
    <mergeCell ref="A7:B7"/>
    <mergeCell ref="C7:D7"/>
    <mergeCell ref="G7:J7"/>
    <mergeCell ref="A8:B8"/>
    <mergeCell ref="C8:F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AVES 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cdelahoze</dc:creator>
  <cp:lastModifiedBy>Gigiola Marcela Romero Vargas</cp:lastModifiedBy>
  <cp:lastPrinted>2016-02-08T17:32:28Z</cp:lastPrinted>
  <dcterms:created xsi:type="dcterms:W3CDTF">2015-01-23T13:14:34Z</dcterms:created>
  <dcterms:modified xsi:type="dcterms:W3CDTF">2018-09-27T20:45:06Z</dcterms:modified>
</cp:coreProperties>
</file>