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C:\Users\adria\Downloads\20231218 PETI\"/>
    </mc:Choice>
  </mc:AlternateContent>
  <xr:revisionPtr revIDLastSave="0" documentId="13_ncr:1_{2B10B1CC-C8F7-43BC-AF15-AD115B507330}" xr6:coauthVersionLast="47" xr6:coauthVersionMax="47" xr10:uidLastSave="{00000000-0000-0000-0000-000000000000}"/>
  <bookViews>
    <workbookView xWindow="-120" yWindow="-120" windowWidth="29040" windowHeight="15720" tabRatio="865" xr2:uid="{DA86C283-A491-44A3-B1C4-5B86EB9D0306}"/>
  </bookViews>
  <sheets>
    <sheet name="Portada" sheetId="33" r:id="rId1"/>
    <sheet name="Contenido" sheetId="34" r:id="rId2"/>
    <sheet name="S1APartesInteresadas" sheetId="35" r:id="rId3"/>
    <sheet name="S1BPartesInteresadas" sheetId="1" r:id="rId4"/>
    <sheet name="S2 EntendEstrategicoSectorial" sheetId="42" r:id="rId5"/>
    <sheet name="S2 PlataEstrategicaIn2023 2026" sheetId="53" r:id="rId6"/>
    <sheet name="S2 EntEstrategicoPETI 2023" sheetId="55" r:id="rId7"/>
    <sheet name="S2 MarcoNormativo" sheetId="10" r:id="rId8"/>
    <sheet name="S3 Caract Trámite Servicio" sheetId="3" r:id="rId9"/>
    <sheet name="S3 Canales de Atención" sheetId="38" r:id="rId10"/>
    <sheet name="S4 Capacidades Invima" sheetId="46" r:id="rId11"/>
    <sheet name="S4 Procesos Invima" sheetId="23" r:id="rId12"/>
    <sheet name="S5 SituacionActualPETI2023" sheetId="47" r:id="rId13"/>
    <sheet name="S6 DOFA" sheetId="7" r:id="rId14"/>
    <sheet name="S7 EntEstrategicoPETI 2024 2027" sheetId="37" r:id="rId15"/>
    <sheet name="S7Presupuesto TI 2024 2027" sheetId="56" r:id="rId16"/>
    <sheet name="S7 Hoja de Ruta 2024 2027" sheetId="57" r:id="rId17"/>
    <sheet name="S7Presupuesto TIv2" sheetId="50" state="hidden" r:id="rId18"/>
    <sheet name="S7 Hoja de Rutav2" sheetId="51" state="hidden" r:id="rId19"/>
    <sheet name="S2 EntendimientoEstrategicoGRA" sheetId="43" state="hidden" r:id="rId20"/>
    <sheet name="S3 CaracterizacionServicios gra" sheetId="45" state="hidden" r:id="rId21"/>
    <sheet name="S8 TableroSeguimiento" sheetId="58" r:id="rId22"/>
    <sheet name="Calificaciones Sesión 4" sheetId="5" state="hidden" r:id="rId23"/>
  </sheets>
  <externalReferences>
    <externalReference r:id="rId24"/>
  </externalReferences>
  <definedNames>
    <definedName name="_xlnm._FilterDatabase" localSheetId="4" hidden="1">'S2 EntendEstrategicoSectorial'!$A$3:$U$16</definedName>
    <definedName name="_xlnm._FilterDatabase" localSheetId="8" hidden="1">'S3 Caract Trámite Servicio'!$B$7:$P$72</definedName>
    <definedName name="_xlnm._FilterDatabase" localSheetId="11" hidden="1">'S4 Procesos Invima'!$B$9:$I$152</definedName>
    <definedName name="_ftn1" localSheetId="19">'S2 EntendimientoEstrategicoGRA'!#REF!</definedName>
    <definedName name="_ftn1" localSheetId="6">'S2 EntEstrategicoPETI 2023'!#REF!</definedName>
    <definedName name="_ftn1" localSheetId="14">'S7 EntEstrategicoPETI 2024 2027'!#REF!</definedName>
    <definedName name="_ftn2" localSheetId="19">'S2 EntendimientoEstrategicoGRA'!#REF!</definedName>
    <definedName name="_ftn2" localSheetId="6">'S2 EntEstrategicoPETI 2023'!#REF!</definedName>
    <definedName name="_ftn2" localSheetId="14">'S7 EntEstrategicoPETI 2024 2027'!#REF!</definedName>
    <definedName name="_ftn3" localSheetId="19">'S2 EntendimientoEstrategicoGRA'!#REF!</definedName>
    <definedName name="_ftn3" localSheetId="6">'S2 EntEstrategicoPETI 2023'!#REF!</definedName>
    <definedName name="_ftn3" localSheetId="14">'S7 EntEstrategicoPETI 2024 2027'!#REF!</definedName>
    <definedName name="_ftn4" localSheetId="19">'S2 EntendimientoEstrategicoGRA'!#REF!</definedName>
    <definedName name="_ftn4" localSheetId="6">'S2 EntEstrategicoPETI 2023'!#REF!</definedName>
    <definedName name="_ftn4" localSheetId="14">'S7 EntEstrategicoPETI 2024 2027'!#REF!</definedName>
    <definedName name="_ftnref1" localSheetId="19">'S2 EntendimientoEstrategicoGRA'!#REF!</definedName>
    <definedName name="_ftnref1" localSheetId="6">'S2 EntEstrategicoPETI 2023'!#REF!</definedName>
    <definedName name="_ftnref1" localSheetId="14">'S7 EntEstrategicoPETI 2024 2027'!#REF!</definedName>
    <definedName name="_ftnref2" localSheetId="19">'S2 EntendimientoEstrategicoGRA'!#REF!</definedName>
    <definedName name="_ftnref2" localSheetId="6">'S2 EntEstrategicoPETI 2023'!#REF!</definedName>
    <definedName name="_ftnref2" localSheetId="14">'S7 EntEstrategicoPETI 2024 2027'!#REF!</definedName>
    <definedName name="_ftnref3" localSheetId="19">'S2 EntendimientoEstrategicoGRA'!#REF!</definedName>
    <definedName name="_ftnref3" localSheetId="6">'S2 EntEstrategicoPETI 2023'!#REF!</definedName>
    <definedName name="_ftnref3" localSheetId="14">'S7 EntEstrategicoPETI 2024 2027'!#REF!</definedName>
    <definedName name="_ftnref4" localSheetId="19">'S2 EntendimientoEstrategicoGRA'!#REF!</definedName>
    <definedName name="_ftnref4" localSheetId="6">'S2 EntEstrategicoPETI 2023'!$G$13</definedName>
    <definedName name="_ftnref4" localSheetId="14">'S7 EntEstrategicoPETI 2024 2027'!#REF!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57" l="1"/>
  <c r="F48" i="57" s="1"/>
  <c r="E38" i="57"/>
  <c r="E32" i="57"/>
  <c r="F32" i="57" s="1"/>
  <c r="E30" i="57"/>
  <c r="F30" i="57" s="1"/>
  <c r="E10" i="57"/>
  <c r="F10" i="57" s="1"/>
  <c r="G10" i="57" s="1"/>
  <c r="H10" i="57" s="1"/>
  <c r="G48" i="56"/>
  <c r="H48" i="56" s="1"/>
  <c r="G38" i="56"/>
  <c r="H38" i="56" s="1"/>
  <c r="G32" i="56"/>
  <c r="G30" i="56"/>
  <c r="G10" i="56"/>
  <c r="G32" i="57" l="1"/>
  <c r="H32" i="57" s="1"/>
  <c r="G30" i="57"/>
  <c r="H30" i="57" s="1"/>
  <c r="G48" i="57"/>
  <c r="H48" i="57" s="1"/>
  <c r="AA20" i="57"/>
  <c r="F38" i="57"/>
  <c r="G38" i="57" s="1"/>
  <c r="H38" i="57" s="1"/>
  <c r="I38" i="56"/>
  <c r="J38" i="56" s="1"/>
  <c r="I48" i="56"/>
  <c r="H30" i="56"/>
  <c r="I30" i="56" s="1"/>
  <c r="J30" i="56" s="1"/>
  <c r="P38" i="56"/>
  <c r="Q38" i="56" s="1"/>
  <c r="K30" i="56"/>
  <c r="H32" i="56"/>
  <c r="I32" i="56" s="1"/>
  <c r="J32" i="56" s="1"/>
  <c r="K32" i="56" s="1"/>
  <c r="H10" i="56"/>
  <c r="I10" i="56" s="1"/>
  <c r="J10" i="56" s="1"/>
  <c r="K10" i="56" s="1"/>
  <c r="G49" i="56"/>
  <c r="AA48" i="57" l="1"/>
  <c r="AB48" i="57" s="1"/>
  <c r="AB20" i="57"/>
  <c r="AA30" i="57"/>
  <c r="AB31" i="57" s="1"/>
  <c r="AA38" i="57"/>
  <c r="AB38" i="57" s="1"/>
  <c r="AA32" i="57"/>
  <c r="AB32" i="57" s="1"/>
  <c r="I49" i="56"/>
  <c r="J48" i="56"/>
  <c r="H49" i="56"/>
  <c r="K38" i="56"/>
  <c r="P32" i="56"/>
  <c r="Q32" i="56" s="1"/>
  <c r="P20" i="56"/>
  <c r="P30" i="56"/>
  <c r="Q31" i="56" s="1"/>
  <c r="AA52" i="57" l="1"/>
  <c r="Q20" i="56"/>
  <c r="J49" i="56"/>
  <c r="K48" i="56"/>
  <c r="K49" i="56" s="1"/>
  <c r="P48" i="56" l="1"/>
  <c r="Q48" i="56" s="1"/>
  <c r="P52" i="56"/>
  <c r="E40" i="51" l="1"/>
  <c r="F40" i="51" s="1"/>
  <c r="G40" i="51" s="1"/>
  <c r="E34" i="51"/>
  <c r="F34" i="51" s="1"/>
  <c r="G34" i="51" s="1"/>
  <c r="E33" i="51"/>
  <c r="F33" i="51" s="1"/>
  <c r="G33" i="51" s="1"/>
  <c r="E13" i="51"/>
  <c r="F13" i="51" s="1"/>
  <c r="G13" i="51" s="1"/>
  <c r="G89" i="50"/>
  <c r="H88" i="50"/>
  <c r="I88" i="50" s="1"/>
  <c r="J88" i="50" s="1"/>
  <c r="H87" i="50"/>
  <c r="I87" i="50" s="1"/>
  <c r="J87" i="50" s="1"/>
  <c r="H86" i="50"/>
  <c r="I86" i="50" s="1"/>
  <c r="J86" i="50" s="1"/>
  <c r="H85" i="50"/>
  <c r="I85" i="50" s="1"/>
  <c r="J85" i="50" s="1"/>
  <c r="H84" i="50"/>
  <c r="I84" i="50" s="1"/>
  <c r="J84" i="50" s="1"/>
  <c r="H83" i="50"/>
  <c r="I83" i="50" s="1"/>
  <c r="J83" i="50" s="1"/>
  <c r="H82" i="50"/>
  <c r="I82" i="50" s="1"/>
  <c r="J82" i="50" s="1"/>
  <c r="H81" i="50"/>
  <c r="I81" i="50" s="1"/>
  <c r="J81" i="50" s="1"/>
  <c r="H80" i="50"/>
  <c r="I80" i="50" s="1"/>
  <c r="J80" i="50" s="1"/>
  <c r="H79" i="50"/>
  <c r="I79" i="50" s="1"/>
  <c r="J79" i="50" s="1"/>
  <c r="H78" i="50"/>
  <c r="I78" i="50" s="1"/>
  <c r="J78" i="50" s="1"/>
  <c r="H77" i="50"/>
  <c r="I77" i="50" s="1"/>
  <c r="J77" i="50" s="1"/>
  <c r="H76" i="50"/>
  <c r="I76" i="50" s="1"/>
  <c r="J76" i="50" s="1"/>
  <c r="H75" i="50"/>
  <c r="I75" i="50" s="1"/>
  <c r="J75" i="50" s="1"/>
  <c r="H74" i="50"/>
  <c r="I74" i="50" s="1"/>
  <c r="J74" i="50" s="1"/>
  <c r="H73" i="50"/>
  <c r="I73" i="50" s="1"/>
  <c r="J73" i="50" s="1"/>
  <c r="H72" i="50"/>
  <c r="G69" i="50"/>
  <c r="H68" i="50"/>
  <c r="I68" i="50" s="1"/>
  <c r="J68" i="50" s="1"/>
  <c r="H67" i="50"/>
  <c r="I67" i="50" s="1"/>
  <c r="J67" i="50" s="1"/>
  <c r="H66" i="50"/>
  <c r="I66" i="50" s="1"/>
  <c r="J66" i="50" s="1"/>
  <c r="H65" i="50"/>
  <c r="I65" i="50" s="1"/>
  <c r="J65" i="50" s="1"/>
  <c r="H64" i="50"/>
  <c r="I64" i="50" s="1"/>
  <c r="J64" i="50" s="1"/>
  <c r="H63" i="50"/>
  <c r="I63" i="50" s="1"/>
  <c r="J63" i="50" s="1"/>
  <c r="H62" i="50"/>
  <c r="I62" i="50" s="1"/>
  <c r="J62" i="50" s="1"/>
  <c r="H61" i="50"/>
  <c r="I61" i="50" s="1"/>
  <c r="J61" i="50" s="1"/>
  <c r="H60" i="50"/>
  <c r="I60" i="50" s="1"/>
  <c r="J60" i="50" s="1"/>
  <c r="H59" i="50"/>
  <c r="I59" i="50" s="1"/>
  <c r="J59" i="50" s="1"/>
  <c r="H58" i="50"/>
  <c r="I58" i="50" s="1"/>
  <c r="J58" i="50" s="1"/>
  <c r="H57" i="50"/>
  <c r="I57" i="50" s="1"/>
  <c r="J57" i="50" s="1"/>
  <c r="H56" i="50"/>
  <c r="I56" i="50" s="1"/>
  <c r="J56" i="50" s="1"/>
  <c r="H55" i="50"/>
  <c r="I55" i="50" s="1"/>
  <c r="J55" i="50" s="1"/>
  <c r="H54" i="50"/>
  <c r="I54" i="50" s="1"/>
  <c r="J54" i="50" s="1"/>
  <c r="H53" i="50"/>
  <c r="I53" i="50" s="1"/>
  <c r="J53" i="50" s="1"/>
  <c r="H52" i="50"/>
  <c r="G50" i="50"/>
  <c r="H49" i="50"/>
  <c r="I49" i="50" s="1"/>
  <c r="J49" i="50" s="1"/>
  <c r="H48" i="50"/>
  <c r="I48" i="50" s="1"/>
  <c r="J48" i="50" s="1"/>
  <c r="H47" i="50"/>
  <c r="I47" i="50" s="1"/>
  <c r="J47" i="50" s="1"/>
  <c r="H46" i="50"/>
  <c r="I46" i="50" s="1"/>
  <c r="J46" i="50" s="1"/>
  <c r="H45" i="50"/>
  <c r="I45" i="50" s="1"/>
  <c r="J45" i="50" s="1"/>
  <c r="H44" i="50"/>
  <c r="I44" i="50" s="1"/>
  <c r="J44" i="50" s="1"/>
  <c r="H43" i="50"/>
  <c r="I43" i="50" s="1"/>
  <c r="J43" i="50" s="1"/>
  <c r="H42" i="50"/>
  <c r="I42" i="50" s="1"/>
  <c r="J42" i="50" s="1"/>
  <c r="H41" i="50"/>
  <c r="I41" i="50" s="1"/>
  <c r="J41" i="50" s="1"/>
  <c r="H40" i="50"/>
  <c r="I40" i="50" s="1"/>
  <c r="J40" i="50" s="1"/>
  <c r="H39" i="50"/>
  <c r="I39" i="50" s="1"/>
  <c r="J39" i="50" s="1"/>
  <c r="H38" i="50"/>
  <c r="I38" i="50" s="1"/>
  <c r="J38" i="50" s="1"/>
  <c r="H37" i="50"/>
  <c r="I37" i="50" s="1"/>
  <c r="J37" i="50" s="1"/>
  <c r="H36" i="50"/>
  <c r="I36" i="50" s="1"/>
  <c r="J36" i="50" s="1"/>
  <c r="H35" i="50"/>
  <c r="I35" i="50" s="1"/>
  <c r="J35" i="50" s="1"/>
  <c r="H34" i="50"/>
  <c r="I34" i="50" s="1"/>
  <c r="J34" i="50" s="1"/>
  <c r="H33" i="50"/>
  <c r="H28" i="50"/>
  <c r="E27" i="50"/>
  <c r="G26" i="50"/>
  <c r="G27" i="50" s="1"/>
  <c r="G30" i="50" s="1"/>
  <c r="H18" i="50"/>
  <c r="I18" i="50" s="1"/>
  <c r="J18" i="50" s="1"/>
  <c r="H12" i="50"/>
  <c r="I12" i="50" s="1"/>
  <c r="H11" i="50"/>
  <c r="I11" i="50" s="1"/>
  <c r="J11" i="50" s="1"/>
  <c r="H8" i="50"/>
  <c r="H27" i="50" l="1"/>
  <c r="H30" i="50" s="1"/>
  <c r="H26" i="50"/>
  <c r="H89" i="50"/>
  <c r="H50" i="50"/>
  <c r="H69" i="50"/>
  <c r="J12" i="50"/>
  <c r="J26" i="50" s="1"/>
  <c r="I26" i="50"/>
  <c r="I72" i="50"/>
  <c r="I33" i="50"/>
  <c r="I8" i="50"/>
  <c r="I52" i="50"/>
  <c r="I28" i="50"/>
  <c r="J28" i="50" s="1"/>
  <c r="I89" i="50" l="1"/>
  <c r="J72" i="50"/>
  <c r="J89" i="50" s="1"/>
  <c r="I69" i="50"/>
  <c r="J52" i="50"/>
  <c r="J69" i="50" s="1"/>
  <c r="I27" i="50"/>
  <c r="I30" i="50" s="1"/>
  <c r="J8" i="50"/>
  <c r="J27" i="50" s="1"/>
  <c r="J30" i="50" s="1"/>
  <c r="J33" i="50"/>
  <c r="J50" i="50" s="1"/>
  <c r="I50" i="50"/>
  <c r="K28" i="50"/>
  <c r="G47" i="47" l="1"/>
  <c r="G41" i="47"/>
  <c r="G34" i="47"/>
  <c r="G27" i="47"/>
  <c r="H6" i="47" s="1"/>
  <c r="R16" i="42"/>
  <c r="R15" i="42"/>
  <c r="R13" i="42"/>
  <c r="O12" i="42"/>
  <c r="P12" i="42" s="1"/>
  <c r="Q12" i="42" s="1"/>
  <c r="R11" i="42"/>
  <c r="R10" i="42"/>
  <c r="O8" i="42"/>
  <c r="P8" i="42" s="1"/>
  <c r="Q8" i="42" s="1"/>
  <c r="O7" i="42"/>
  <c r="P7" i="42" s="1"/>
  <c r="R6" i="42"/>
  <c r="R5" i="42"/>
  <c r="Q4" i="42"/>
  <c r="O4" i="42"/>
  <c r="R4" i="42" l="1"/>
  <c r="R8" i="42"/>
  <c r="R12" i="42"/>
  <c r="Q7" i="42"/>
  <c r="R7"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tc={E38BB1CA-6230-46CD-BFDF-BF4A714F593A}</author>
    <author>tc={C6DF52B1-7EE6-4641-8CBA-E0180E988E07}</author>
  </authors>
  <commentList>
    <comment ref="O7" authorId="0" shapeId="0" xr:uid="{E38BB1CA-6230-46CD-BFDF-BF4A714F593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Servicio que puede ser prestado por medios electrónicos a través del portal de una entidad. Fuente MINTIC
</t>
      </text>
    </comment>
    <comment ref="P7" authorId="1" shapeId="0" xr:uid="{C6DF52B1-7EE6-4641-8CBA-E0180E988E07}">
      <text>
        <t>[Comentario encadenado]
Su versión de Excel le permite leer este comentario encadenado; sin embargo, las ediciones que se apliquen se quitarán si el archivo se abre en una versión más reciente de Excel. Más información: https://go.microsoft.com/fwlink/?linkid=870924
Comentario:
    conjunto de soluciones y procesos transversales que brindan al Estado capacidades y eficiencias para su transformación digital y para lograr una adecuada interacción con el ciudadano garantizando el derecho a la utilización de medios electrónicos ante la administración pública.</t>
      </text>
    </comment>
  </commentList>
</comments>
</file>

<file path=xl/sharedStrings.xml><?xml version="1.0" encoding="utf-8"?>
<sst xmlns="http://schemas.openxmlformats.org/spreadsheetml/2006/main" count="3530" uniqueCount="1864">
  <si>
    <t>Plan Estratégico de TI 2023 2027
Herramienta de Construcción del PETI</t>
  </si>
  <si>
    <t>Entidad</t>
  </si>
  <si>
    <t>INVIMA</t>
  </si>
  <si>
    <t>Director General</t>
  </si>
  <si>
    <t>Dr. Juan Carlos Arias Escobar</t>
  </si>
  <si>
    <t>Identificación del documento</t>
  </si>
  <si>
    <t>Plan Estratégico de TI 2023 2027 - Herramienta de Construcción del PETI</t>
  </si>
  <si>
    <t>Area responsable Entidad</t>
  </si>
  <si>
    <t>Oficina de Tecnologías de la Información</t>
  </si>
  <si>
    <t>Jefe de la Oficina de Tecnologías de la Información y las Comunicaciones</t>
  </si>
  <si>
    <t xml:space="preserve">Ing. Syrus Asdrubal Pacheco Vergel </t>
  </si>
  <si>
    <t>Politica MIPG
Mae 3 0</t>
  </si>
  <si>
    <t>Política de Gobierno Digital</t>
  </si>
  <si>
    <t>CONTROL DE VERSIONES</t>
  </si>
  <si>
    <t xml:space="preserve">Version </t>
  </si>
  <si>
    <t>Fecha</t>
  </si>
  <si>
    <t>Descripción</t>
  </si>
  <si>
    <t>Estado</t>
  </si>
  <si>
    <t xml:space="preserve">Versión Preliminar </t>
  </si>
  <si>
    <t>Construcción</t>
  </si>
  <si>
    <t>Versión Preliminar con avances de su construcción</t>
  </si>
  <si>
    <t>1.0</t>
  </si>
  <si>
    <t>Revisión</t>
  </si>
  <si>
    <t>ELABORACION DEL DOCUMENTO</t>
  </si>
  <si>
    <t>Nombre</t>
  </si>
  <si>
    <t>Rol en el Proyecto</t>
  </si>
  <si>
    <t>Adriana Patricia Espitia Quintero</t>
  </si>
  <si>
    <t>Profesional Especializado en Estrategia y Gestión de TI. Contratista</t>
  </si>
  <si>
    <t>Carmen Adriana Monje Sierra</t>
  </si>
  <si>
    <t>Profesional Especializado en Gobierno Digital y Arquitectura Empresarial. Contratista</t>
  </si>
  <si>
    <t>Marcelino Sosa</t>
  </si>
  <si>
    <t>Profesional Especializado en Gestión de Proyectos de TI. Contratista</t>
  </si>
  <si>
    <t>No.</t>
  </si>
  <si>
    <t>Contenido</t>
  </si>
  <si>
    <t>Vinculo</t>
  </si>
  <si>
    <t>Fuentes de Información</t>
  </si>
  <si>
    <t>Fecha Consulta</t>
  </si>
  <si>
    <t>Partes interesadas</t>
  </si>
  <si>
    <t>Grupo de Trabajo a Nivel Institucional</t>
  </si>
  <si>
    <t>S1APartesInteresadas!A1</t>
  </si>
  <si>
    <t>https://www.invima.gov.co/el-instituto/quienes-somos</t>
  </si>
  <si>
    <t>Motivadores Estratégicos</t>
  </si>
  <si>
    <t>Plan Sectorial Sector Salud</t>
  </si>
  <si>
    <t>S2 EntendEstrategicoSectorial'!A1</t>
  </si>
  <si>
    <t>https://www.minsalud.gov.co/Ministerio/DSector/Paginas/plan-estrategico.aspx</t>
  </si>
  <si>
    <t>https://www.invima.gov.co/sites/default/files/informacion-de-planeacion/2023-10/plan-estrategico-de-tecnologias-de-la-informacion-y-comunicaciones.pdf</t>
  </si>
  <si>
    <t>Normatividad asociada al PETI</t>
  </si>
  <si>
    <t>S2 MarcoNormativo'!A1</t>
  </si>
  <si>
    <t>Contexto Institucional</t>
  </si>
  <si>
    <t>Caracterización del Portafolio de Trámites Servicios</t>
  </si>
  <si>
    <t>S3 Caract Trámite Servicio'!A1</t>
  </si>
  <si>
    <t>https://visorsuit.funcionpublica.gov.co</t>
  </si>
  <si>
    <t>Canales de Atención</t>
  </si>
  <si>
    <t>S3 Canales de Atención'!A1</t>
  </si>
  <si>
    <t>Mapa de Procesos - Capacidades Invima</t>
  </si>
  <si>
    <t>S4 Capacidades Invima'!A1</t>
  </si>
  <si>
    <t>https://kawak.com.co/invima/mapa_procesos/mapa.php</t>
  </si>
  <si>
    <t>Mapa Capacidades - Macroprocesos, Procesos y Procedimientos</t>
  </si>
  <si>
    <t>S4 Procesos Invima'!A1</t>
  </si>
  <si>
    <t xml:space="preserve">Situación Actual </t>
  </si>
  <si>
    <t>Situación Actual PETI V 2023</t>
  </si>
  <si>
    <t>S5 SituacionActualPETI2023'!A1</t>
  </si>
  <si>
    <t>PETI VIGENCIA 2023</t>
  </si>
  <si>
    <t>Consolidar la Estategia de TI</t>
  </si>
  <si>
    <t>Presupuesto TI</t>
  </si>
  <si>
    <t>Elaboración a partir de mesas de trabajo</t>
  </si>
  <si>
    <t>Hoja de Ruta</t>
  </si>
  <si>
    <t>Plan Estratégico de TI 2023 2027
Herramienta de Construcción del PETI
Partes Interesadas</t>
  </si>
  <si>
    <t>Area</t>
  </si>
  <si>
    <t>Función</t>
  </si>
  <si>
    <t xml:space="preserve"> Director General</t>
  </si>
  <si>
    <t>Reprentante Institucional y Responsable de la Política de Gobierno Digital 
Coordinar, hacer seguimiento y verificación de la implementación de las acciones definidas</t>
  </si>
  <si>
    <t xml:space="preserve">
Jefe Oficina de Tecnologías de la Información </t>
  </si>
  <si>
    <t>Definir la Estrategía y Gestión de las Tecnologías de la Información en el marco de la operación del INVIMA y las iniciativas de transformación digital
Lider de la Politica de Gobierno Digital - INVIMA</t>
  </si>
  <si>
    <t xml:space="preserve">Jefe Oficina Asesora de Planeación   </t>
  </si>
  <si>
    <t>Katherine Gutiérrez Triana</t>
  </si>
  <si>
    <t>Garantizar que las acciones y mejoras propuestas estén alineadas con el Plan estratégico Institucional y planes de acción.
Apoyar en la formulación de proyectos de inversión
Líder del Comité de Gestión y Desempeño Institucional</t>
  </si>
  <si>
    <t xml:space="preserve">Jefe Oficina de Control Interno </t>
  </si>
  <si>
    <t xml:space="preserve">Norma Constanza García Ramírez </t>
  </si>
  <si>
    <t>Asesorar la Misionalidad del INVIMA en su modelo de operación y estrategias para fortalecimiento institucional</t>
  </si>
  <si>
    <t>Jefe Oficina Asuntos Internacionales</t>
  </si>
  <si>
    <t>Paola Andrea Rojas Lozano</t>
  </si>
  <si>
    <t>Jefe Oficina de Jurídica</t>
  </si>
  <si>
    <t>Jefe Oficina de Laboratorios y Control de Calidad</t>
  </si>
  <si>
    <t>Amelia Velasco Corredor</t>
  </si>
  <si>
    <t xml:space="preserve">Jefe Oficina de Atención al Ciudadano  </t>
  </si>
  <si>
    <t>Miriam del Carmen San Miguel Cantillo</t>
  </si>
  <si>
    <t>Definir la estrategia de atención ciudadana, la identificación y caracterización de los grupos de interes, canales de atención y modelos de atención bajo lineamientos de omnicanalidad, protocolos de atención y acuerdos de atención.</t>
  </si>
  <si>
    <t xml:space="preserve">Director de Alimentos y Bebidas      </t>
  </si>
  <si>
    <t xml:space="preserve">Carlos Alberto Robles Cocuyame         </t>
  </si>
  <si>
    <t>Llevar a cabo los procesos misionales del INVIMA, identificando oportunidades de mejora y participando como corresponsables de la Política de Gobierno Digital en los habilitadores de Arquitectura Empresarial, Seguridad de la Información, Servicios Ciudadanos Digitales, Cultura y Apropiación Digital</t>
  </si>
  <si>
    <t xml:space="preserve">Director de Cosméticos, Aseo, Plaguicidas y Productos de Higiene Doméstica     </t>
  </si>
  <si>
    <t xml:space="preserve">Juan Carlos Arias Escobar        </t>
  </si>
  <si>
    <t>Director Dispositivos Médicos y Otras Tecnologías</t>
  </si>
  <si>
    <t xml:space="preserve">Doris Yolima Gómez Parada      </t>
  </si>
  <si>
    <t xml:space="preserve">Director de Medicamentos y Productos Biológicos   </t>
  </si>
  <si>
    <t xml:space="preserve">Luis Guillermo Restrepo Vélez      </t>
  </si>
  <si>
    <t xml:space="preserve">Directora de Operaciones Sanitarias   </t>
  </si>
  <si>
    <t xml:space="preserve">Sandra Patricia Gómez Montoya     </t>
  </si>
  <si>
    <t xml:space="preserve">Director de Responsabilidad Sanitaria   </t>
  </si>
  <si>
    <t xml:space="preserve">Mario Fernando Moreno Vélez    </t>
  </si>
  <si>
    <t>Secretaria General</t>
  </si>
  <si>
    <t>Coordinador Grupo Financiero y Presupuestal</t>
  </si>
  <si>
    <t xml:space="preserve">Marlon Simón Ortega Ordosgoitia </t>
  </si>
  <si>
    <t>Llevar a cabo los procesos de Apoyo del INVIMA, identificando oportunidades de mejora y participando como corresponsables de la Política de Gobierno Digital en los habilitadores de Arquitectura Empresarial, Seguridad de la Información, Servicios Ciudadanos Digitales, Cultura y Apropiación Digital</t>
  </si>
  <si>
    <t>Coordinador Grupo de Tesorería</t>
  </si>
  <si>
    <t>Víctor Manuel Motta Patiño</t>
  </si>
  <si>
    <t>Coordinador Grupo Gestión Administrativa</t>
  </si>
  <si>
    <t>Coordinador Grupo Gestión Contractual</t>
  </si>
  <si>
    <t>Coordinador Grupo Gestión Documental y Correspondencia</t>
  </si>
  <si>
    <t>Coordinador Grupo Soporte Tecnológico</t>
  </si>
  <si>
    <t>Coordinador Grupo Talento Humano</t>
  </si>
  <si>
    <t>Coordinador Grupo Unidad Reacción Inmediata</t>
  </si>
  <si>
    <t>Dr. Juan Carlos Arias Escobar
 Director General</t>
  </si>
  <si>
    <t>Ing. Syrus Asdrubal Pacheco Vergel 
Jefe Oficina de Tecnologías de la Información 
Lider de la Politica de Gobierno Digital - INVIMA</t>
  </si>
  <si>
    <t xml:space="preserve">Katherine Gutiérrez Triana
Jefe Oficina Asesora de Planeación   </t>
  </si>
  <si>
    <t xml:space="preserve">Norma Constanza García Ramírez 
Jefe Oficina de Control Interno </t>
  </si>
  <si>
    <t>Paola Andrea Rojas Lozano
Jefe Oficina Asuntos Internacionales</t>
  </si>
  <si>
    <t>Norma Constanza García Ramírez 
Jefe Oficina de Jurídica</t>
  </si>
  <si>
    <t xml:space="preserve">Miriam del Carmen San Miguel Cantillo  
Jefe Oficina de Atención al Ciudadano  </t>
  </si>
  <si>
    <t>Amelia Velasco Corredor
Jefe Oficina de Laboratorios y Control de Calidad</t>
  </si>
  <si>
    <t xml:space="preserve">Carlos Alberto Robles Cocuyame         
Director de Alimentos y Bebidas      </t>
  </si>
  <si>
    <t xml:space="preserve">Juan Carlos Arias Escobar        
Director de Cosméticos, Aseo, Plaguicidas y Productos de Higiene Doméstica     </t>
  </si>
  <si>
    <t>Doris Yolima Gómez Parada      
Director Dispositivos Médicos y Otras Tecnologías</t>
  </si>
  <si>
    <t xml:space="preserve">Luis Guillermo Restrepo Vélez      
Director de Medicamentos y Productos Biológicos   </t>
  </si>
  <si>
    <t xml:space="preserve">Sandra Patricia Gómez Montoya     
Directora de Operaciones Sanitarias   </t>
  </si>
  <si>
    <t xml:space="preserve">Mario Fernando Moreno Vélez    
Director de Responsabilidad Sanitaria   </t>
  </si>
  <si>
    <t>Marlon Simón Ortega Ordosgoitia 
Coordinador Grupo Financiero y Presupuestal</t>
  </si>
  <si>
    <t xml:space="preserve">
Coordinador Grupo Gestión Administrativa</t>
  </si>
  <si>
    <t xml:space="preserve">
Coordinador Grupo Gestión Contractual</t>
  </si>
  <si>
    <t xml:space="preserve">
Coordinador Grupo Gestión Documental y Correspondencia</t>
  </si>
  <si>
    <t xml:space="preserve">
Coordinador Grupo Soporte Tecnológico</t>
  </si>
  <si>
    <t xml:space="preserve">
Coordinador Grupo Talento Humano</t>
  </si>
  <si>
    <t xml:space="preserve">
Víctor Manuel Motta Patiño
Coordinador Grupo de Tesorería</t>
  </si>
  <si>
    <t xml:space="preserve">
Coordinador Grupo Unidad Reacción Inmediata</t>
  </si>
  <si>
    <t xml:space="preserve"> PLAN ESTRATÉGICO SECTORIAL 2023 - 2026</t>
  </si>
  <si>
    <t>Entidad Responsable</t>
  </si>
  <si>
    <t xml:space="preserve"> Transformación</t>
  </si>
  <si>
    <t>Catalizador</t>
  </si>
  <si>
    <t>Componente</t>
  </si>
  <si>
    <t>ODS Asociados</t>
  </si>
  <si>
    <t>Indicador ODS</t>
  </si>
  <si>
    <t>Dimensión MIPG</t>
  </si>
  <si>
    <t>Políticas MIPG</t>
  </si>
  <si>
    <t>Objetivo Estratégico Sectorial</t>
  </si>
  <si>
    <t>Acción estratégica</t>
  </si>
  <si>
    <t>Línea base</t>
  </si>
  <si>
    <t>Medición de cumplimiento</t>
  </si>
  <si>
    <t>Programación metas cuatrienio</t>
  </si>
  <si>
    <t>Fórmula</t>
  </si>
  <si>
    <t>Meta Cuatrienal</t>
  </si>
  <si>
    <t>Compromiso PND al que responde</t>
  </si>
  <si>
    <t>ESTRATEGIA</t>
  </si>
  <si>
    <t>Art PND</t>
  </si>
  <si>
    <t>INTITUTO NACIONAL DE VIGILANCIA DE MEDICAMENTOS Y ALIMENTOS – INVIMA</t>
  </si>
  <si>
    <t>2. Seguridad humana y justicia social</t>
  </si>
  <si>
    <t>2.2 Superación de privaciones como fundamento de la dignidad humana y condiciones basicas  para el bienestar.</t>
  </si>
  <si>
    <t>2.2.1 Hacia un sistema de salud garantista, universal, basado en un modelo de salud preventivo y predictivo.</t>
  </si>
  <si>
    <t>ODS 3. Salud y bienestar</t>
  </si>
  <si>
    <t>3. Gestión con valores para resultados.</t>
  </si>
  <si>
    <t>3.1 Politica de fortalecimiento institucional y simplificación de procesos.</t>
  </si>
  <si>
    <t>5. Fortalecer las capacidades institucionales y financieras del sector salud.</t>
  </si>
  <si>
    <t xml:space="preserve">Contribuir al mejoramiento del sistema de vigilancia en salud pública y sanitario a través de la implementación del proceso de fiscalización sanitaria
</t>
  </si>
  <si>
    <t xml:space="preserve">Inspección de los productos competencia del Invima </t>
  </si>
  <si>
    <t>No de visitas inspección de los productos competencia del Invima realizadas</t>
  </si>
  <si>
    <t xml:space="preserve">Mejoramiento del sistema de vigilancia en salud pública y sanitario </t>
  </si>
  <si>
    <t>Más gobernanza y gobernabilidad, mejores sistemas de información en salud</t>
  </si>
  <si>
    <t>NA</t>
  </si>
  <si>
    <t>Asistencia técnica a los Entes descentralizados y actores involucrados con los productos competencia del Invima</t>
  </si>
  <si>
    <t>No. asistencias técnicas   a los Entes descentralizadosy actores involucrados con los productos competencia del Invima realizadas</t>
  </si>
  <si>
    <t>Capacitaciones a entes descentralizados y actores involucrados con los productos competencia del Invima</t>
  </si>
  <si>
    <t>No. de capacitaciones  a entes descentralizados y actores involucrados con los productos competencia del Invim realizadas</t>
  </si>
  <si>
    <t>ODS 8. Trabajo decente y crecimiento económico</t>
  </si>
  <si>
    <t>3. Garantizar acceso oportuno a los medicamentos y tecnología a todos los habitantes del territorio nacional.</t>
  </si>
  <si>
    <r>
      <t xml:space="preserve">
Fortalecer la gestión de las autorizaciones de los procesos de fabricación, venta e importación de medicamentos , dispositivos médicos y tecnologías en salud de acuerdo con los ajustes normativos realizados por el Ministerio de Salud y Protección social.
</t>
    </r>
    <r>
      <rPr>
        <b/>
        <sz val="12"/>
        <color rgb="FF000000"/>
        <rFont val="Calibri"/>
        <family val="2"/>
      </rPr>
      <t xml:space="preserve">
</t>
    </r>
  </si>
  <si>
    <t xml:space="preserve">Autorizaciones y tramites asociados (registro sanitario-Notificación Sanitaria-Notificación Sanitaria Obligatoria- nuevos, reconocimientos y renovaciones) de los procesos de fabricación, venta e importación de medicamentos 
</t>
  </si>
  <si>
    <t>No de autorizaciones y tramites asociados ( registro sanitario-NS-NSO- nuevos, reconocimientos y renovaciones) de los procesos de fabricación, venta e importación de  medicamentos otorgadas</t>
  </si>
  <si>
    <t xml:space="preserve">Fortalecimiento para agilizar las autorizaciones de los procesos de fabricación, venta e importación de tecnologías en salud, a través de medidas como el incremento de las capacidades del Invima, entre otros </t>
  </si>
  <si>
    <t>Acceso equitativo a medicamentos dispositivos médicos y otras tecnologías</t>
  </si>
  <si>
    <t xml:space="preserve">Autorizaciones y tramites asociados (registro sanitario-Notificación Sanitaria-Notificación Sanitaria Obligatoria- nuevos, reconocimientos y renovaciones) de los procesos de fabricación, venta e importación de  dispositivos médicos y tecnologías en salud 
</t>
  </si>
  <si>
    <t>No de autorizaciones y tramites asociados  ( registro sanitario-NS-NSO- nuevos, reconocimientos y renovaciones) de los procesos de fabricación, venta e importación de  dispositivos médicos y tecnologías en salud otorgados</t>
  </si>
  <si>
    <t>3. Derecho humano a la alimentación.</t>
  </si>
  <si>
    <t>3.1 Adecuación de  alimentos.</t>
  </si>
  <si>
    <t>3.1.1 Alimentos sanos y seguros para alimentar a colombia.</t>
  </si>
  <si>
    <t>ODS 2. Hambre cero</t>
  </si>
  <si>
    <t xml:space="preserve">
Fortalecer los mecanismos de la política de inocuidad de alimentos con un enfoque de prevención y riesgo sanitario, definiendo y fortaleciendo las funciones y los mecanismos de coordinación con la comunidad y los gobiernos locales.
</t>
  </si>
  <si>
    <t>Nuevo modelo de Inspección Vigilancia y Control IVC de alimentos y bebidas</t>
  </si>
  <si>
    <t>Nuevo modelo deInspección Vigilancia y Control IVC de alimentos y bebidas definido</t>
  </si>
  <si>
    <t>La política de inocuidad de alimentos atenderá los puntos críticos relacionados con
la distribución y comercialización de alimentos, con un enfoque de prevención y de
análisis de riesgo (evaluación, gestión y comunicación) en los diferentes eslabones
de las cadenas de producción, definiendo y fortaleciendo las funciones y los
mecanismos de coordinación con la comunidad y los gobiernos locales.</t>
  </si>
  <si>
    <t xml:space="preserve">3.3 Politica de simplificación, racionalización y estandarización de tramites. </t>
  </si>
  <si>
    <r>
      <t xml:space="preserve">
</t>
    </r>
    <r>
      <rPr>
        <b/>
        <sz val="12"/>
        <color rgb="FF7030A0"/>
        <rFont val="Calibri"/>
        <family val="2"/>
      </rPr>
      <t xml:space="preserve">
</t>
    </r>
    <r>
      <rPr>
        <sz val="12"/>
        <color rgb="FF000000"/>
        <rFont val="Calibri"/>
        <family val="2"/>
      </rPr>
      <t>Realizar actualizaciones del manual tarifario del Invima que permitan establecer estrategias de gradualidad y reducción de impactos de costos en los productores entre otros aspectos.</t>
    </r>
  </si>
  <si>
    <t>Actualizar el manual tarifario de la entidad  (Ordinaria y extraordinaria Imtegral)</t>
  </si>
  <si>
    <t>No. de actualizaciones realizadas al manual tarifario</t>
  </si>
  <si>
    <t xml:space="preserve">Las
autoridades en materia de sanidad e inocuidad podrán establecer estrategias de
gradualidad para la implementación de sus sistemas tarifarios y así reducir los
impactos de esos costos en los productores. </t>
  </si>
  <si>
    <t>3. Derecho humano a la alimentación</t>
  </si>
  <si>
    <t xml:space="preserve">
Implementar acciones para el mejoramiento de conocimientos técnicos en materia de sanidad e inocuidad considerando la utilización de plataformas digitales, de radio y televisión a los diferentes actores de los sistemas agroalimentarios.</t>
  </si>
  <si>
    <t>Articulos del Invima para mejorar los conocimientos técnicos en materia de sanidad e inocuidad a lo largo de la cadena, considerando la utilización de plataformas digitales, de radio y televisión</t>
  </si>
  <si>
    <t xml:space="preserve">No. de articulos del Invima publicados en plataformas digitales de radio y televisión en materia de sanidad e inocuidad a lo largo de la cadena </t>
  </si>
  <si>
    <t>Se desarrollará una estrategia dirigida a los
diferentes actores de los sistemas agroalimentarios para mejorar los conocimientos
técnicos en materia de sanidad e inocuidad a lo largo de la cadena, considerando la
utilización de plataformas digitales, de radio y televisión</t>
  </si>
  <si>
    <t xml:space="preserve">Fortalecer capacidades técnicas de la red Nacional de laboratorios.
</t>
  </si>
  <si>
    <t>Capacitación y asistencia técnicas a los laboratorios de salud pública de la red Nacional de Laboratorios.</t>
  </si>
  <si>
    <t>Número de capacitaciones y asistencias técnicas a los laboratorios de salud pública de la red nacional de laboratorios y otros actores realizadas.</t>
  </si>
  <si>
    <t xml:space="preserve">Fortalecimiento de las capacidades de los equipos territoriales y laboratorios de salud pública para la recolección, transporte y análisis de las muestras de alimentos y agua potable que permitan la identificación de los agentes patógenos. </t>
  </si>
  <si>
    <t>Seguimiento e intervención de brotes de ETA, con un enfoque intersectorial, territorial y colaborativo</t>
  </si>
  <si>
    <t>3.1.3 Gobernanza multinivel para las politicas publicas asociadas al derecho humana a la alimentacion adecuada (DHAA)</t>
  </si>
  <si>
    <r>
      <rPr>
        <sz val="12"/>
        <rFont val="Calibri"/>
        <family val="2"/>
      </rPr>
      <t>Brindar</t>
    </r>
    <r>
      <rPr>
        <sz val="12"/>
        <color rgb="FF000000"/>
        <rFont val="Calibri"/>
        <family val="2"/>
      </rPr>
      <t xml:space="preserve"> apoyo sanitario y acompañamiento técnico a las familias Pueblos y familias indígenas,  Negras, Afrocolombianas, Raizales y Palenqueras, y campesinas que se  vincularon al Programa de Cultivos de Uso IlíCito en el marco del Programa Nacional Integral de sustitución de Cultivos Ilícitos -PNIS que implementarán en esos territorios modalidades  alternativas de sustitución de economías, ilícitas y reconversión  productiva de los cultivos de coca, marihuana o amapola para la correcta aplicación de normas sanitarias expedidas por el Ministerio de Salud y Protección.</t>
    </r>
  </si>
  <si>
    <t xml:space="preserve">Apoyo sanitario y acompañamiento técnico a emprendedores de productos de alimentos y bebidas de las familias, Pueblos y familias indígenas,  negras, afrocolombianas, raizales y palenqueras, y campesinas que se  vincularon al programa de cultivos de usoiIlícito </t>
  </si>
  <si>
    <t>No. de actividades de apoyo sanitario y acompañamiento técnico a emprendedores de productos de alimentos y bebidas de las familias, Pueblos y familias indígenas,  negras, afrocdombianas, raizales y palenqueras, y campesinas que se  vincularon al programa de cultivos de uso Ilícito realizados</t>
  </si>
  <si>
    <t>compromisos etnicos</t>
  </si>
  <si>
    <t xml:space="preserve">Apoyo sanitario y acompañamiento técnico a emprendedores de productos cosméticos de las familias, pueblos y familias indígenas,  negras, afrocolombianas, raizales y palenqueras, y campesinas que se  vincularon al programa de cultivos de uso ilíCito </t>
  </si>
  <si>
    <t>No. de actividades apoyo sanitario y acompañamiento técnico a emprendedores de productos de cosméticos de las familias, pueblos y familias indígenas,  negras, afrocdombianas, raizales y palenqueras, y campesinas que se  vincularon al programa de cultivos de uso ilícito realizados</t>
  </si>
  <si>
    <t xml:space="preserve">6. Gestión del conocoimiento y la innovación. </t>
  </si>
  <si>
    <t xml:space="preserve">6.1 Politica de gestión del conocimiento y la innovación. </t>
  </si>
  <si>
    <t>Desarrollo de proyecto de sistematización,automatización, integración e interoperabilidad de los sistemas de información para fortalecimiento del desarrollo de actividades de Inspección, vigilancia y control.</t>
  </si>
  <si>
    <t>1 (Fase de planeación y diseño del proyecto)</t>
  </si>
  <si>
    <t>Fase de desarrollo de los diseños del proyecto</t>
  </si>
  <si>
    <t>Fase de desarrollo de los diseños del proyecto ejecutada</t>
  </si>
  <si>
    <t xml:space="preserve">Desarrollo de acuerdos de transferencia de tecnología, entre otros </t>
  </si>
  <si>
    <t>Fortalecimiento de la Política de ciencia, tecnología e innovación en salud</t>
  </si>
  <si>
    <t>7. Fortalecer la sostenibilidad financiera del sistema salud en el pago, giro directo y la restitución de los recursos.</t>
  </si>
  <si>
    <t>2 (Fase de planeación y diseño del proyecto)</t>
  </si>
  <si>
    <t>Fase de implementación y pruebas de los desarrollos del proyecto</t>
  </si>
  <si>
    <t>Fase de implementación y pruebas de los desarrollos del proyecto ejecutada</t>
  </si>
  <si>
    <t>Fuente</t>
  </si>
  <si>
    <t>Plan Estratégico de TI 2023 2027
Herramienta de Construcción del PETI
Entendimiento Estratégico</t>
  </si>
  <si>
    <t>Ficha de la Entidad</t>
  </si>
  <si>
    <t>Nombre de la Entidad</t>
  </si>
  <si>
    <t>Instituto Nacional de Vigilancia de Medicamentos y Alimentos (Invima)</t>
  </si>
  <si>
    <t>Municipio</t>
  </si>
  <si>
    <t>Bogotá</t>
  </si>
  <si>
    <t>Orden o Suborden</t>
  </si>
  <si>
    <t>Orden Nacional</t>
  </si>
  <si>
    <t>Presupuesto ejecutado en la  última vigencia en toda la entidad</t>
  </si>
  <si>
    <t>Naturaleza Jurídica</t>
  </si>
  <si>
    <t>Establecimiento Público</t>
  </si>
  <si>
    <t>Presupuesto de TI ejecutado última vigencia</t>
  </si>
  <si>
    <t>Nivel</t>
  </si>
  <si>
    <t>Descentralizado</t>
  </si>
  <si>
    <t>Fecha de última actualización plan estratégico institucional</t>
  </si>
  <si>
    <t>Tipo de Vinculación</t>
  </si>
  <si>
    <t>Adscritas</t>
  </si>
  <si>
    <t>Fecha de última actualización plan estratégico de TI</t>
  </si>
  <si>
    <t>Representante Legal</t>
  </si>
  <si>
    <t>Juan Carlos Arias Escobar</t>
  </si>
  <si>
    <t>Estrategia de la Entidad</t>
  </si>
  <si>
    <t>Misión de la entidad</t>
  </si>
  <si>
    <t>Proteger y promover la salud de la población, mediante la gestión del riesgo asociada al consumo y uso de alimentos, medicamentos, dispositivos médicos y otros productos objeto de vigilancia sanitaria.</t>
  </si>
  <si>
    <t>Visión de la entidad</t>
  </si>
  <si>
    <t>Ser reconocida como una agencia sanitaria ágil, eficiente y transparente; accesible al empresario y al emprendedor, comprometida con la salud pública y el estatus sanitario del país.</t>
  </si>
  <si>
    <t>Objetivos y metas de la entidad</t>
  </si>
  <si>
    <t>Objetivo</t>
  </si>
  <si>
    <t>Estrategia</t>
  </si>
  <si>
    <t>ID</t>
  </si>
  <si>
    <t>Línea Estratégica</t>
  </si>
  <si>
    <t>Programa</t>
  </si>
  <si>
    <t>Contribuir a la mejora continua del estatus sanitario del país mediante el fortalecimiento de la inspección, vigilancia  y control sanitario con enfoque de riesgo garantizando la protección de la salud de los colombianos y el reconocimiento nacional e internacional.</t>
  </si>
  <si>
    <t>Estatus Sanitario</t>
  </si>
  <si>
    <t>Implementar una comunicación estratégica entre los actores que intervienen en el funcionamiento del modelo IVC</t>
  </si>
  <si>
    <t>Fortalecimiento de la inspección vigilancia y  control de los productos competencia del INVIMA.</t>
  </si>
  <si>
    <t>Prestar servicios con estándares de calidad para afianzar la confianza de la población</t>
  </si>
  <si>
    <t>Eficiencia</t>
  </si>
  <si>
    <t>Optimizar Trámites y Servicios mediante Soluciones Informáticas Modernas</t>
  </si>
  <si>
    <t>Mejoramiento de la calidad en los procesos y trámites de la Entidad.</t>
  </si>
  <si>
    <t>Mejorar los estandares de calidad en los procesos y trámites de la Entidad</t>
  </si>
  <si>
    <t>Fortalecer la Gestión de los procesos administrativos y de apoyo de la Entidad</t>
  </si>
  <si>
    <t>Fortalecimiento institucional de la gestión administrativa y de apoyo del INVIMA.</t>
  </si>
  <si>
    <t>Fortalecer la generación de conocimiento producto de las acciones misionales que sirva de insumo para la toam de decisiones de los actores internos y externos de la institución</t>
  </si>
  <si>
    <t>Fortalecer la gestión del conocimiento, capacidades y competencias de los servidores públicos de la institución.</t>
  </si>
  <si>
    <t>Fortalecer acciones para el desarrollo de las aptitudes, habilidades y capaciades de los servidores públicos de la institución</t>
  </si>
  <si>
    <t>Desarrollo y promulgación del conocimiento institucional</t>
  </si>
  <si>
    <t>Fortalecer la generación de conocimiento producto de las acciones misionales que sirva de insumo para la toma de decisiones de los actores internos y externos de la institución</t>
  </si>
  <si>
    <t>Contribuir a una Colombia legal y transparente mediante la implementación de acciones que mitiguen los efectos de la ilegalidad y la corrupción.</t>
  </si>
  <si>
    <t>Transparencia</t>
  </si>
  <si>
    <t>Implementar acciones de transparencia, participacio´n ciudadana y rendición de cuentas para evitar la materialización de cualquier posible acto de corrupción</t>
  </si>
  <si>
    <t>Gestión de la transparencia, participación ciudadana, rendición de cuentas y lucha contra la ilegalidad.</t>
  </si>
  <si>
    <t>Estrategia de TI - PETI VIGENCIA 2023</t>
  </si>
  <si>
    <t>Misión de TI</t>
  </si>
  <si>
    <t>En el año 2022 ser el aliado estratégico del INVIMA que facilite el logro de sus objetivos estratégicos a partir de la incorporación de lo mejor de la tecnología disponible, generando una óptima relación costo / beneficio.</t>
  </si>
  <si>
    <t>Visión de TI</t>
  </si>
  <si>
    <t>La oficina de TI (OTI) del INVIMA es una dependencia con estándares de calidad y procesos definidos para la operación que brinda espacios productivos y agradables para sus funcionarios. 
La OTI genera valor a sus usuarios a partir de una prestación de servicios eficaz que es reconocida y valorada y aporta valor estratégico a través del apalancamiento tecnológico a las iniciativas de las dependencias misionales.</t>
  </si>
  <si>
    <t>Alineación Estratégica del Plan Estratégico Institucional con TI</t>
  </si>
  <si>
    <t>Objetivo de TI</t>
  </si>
  <si>
    <t>Acción Institucional POAI</t>
  </si>
  <si>
    <t>Descripción de la Acción</t>
  </si>
  <si>
    <t>Desarrollar las actividades para la prestación de los servicios tecnológicos, conectividad y equipos en forma oportuna y con los más altos estándares de servicio.</t>
  </si>
  <si>
    <t>Prestar los servicios de atención de trámites para la gestión de la inspección, vigilancia y control sanitario</t>
  </si>
  <si>
    <t>Dar cubrimiento al 95% de solicitudes de trámites en el sistema de registros sanitarios  a los usuarios del Instituto que figuran como tilulares de productos competencia del Invima.</t>
  </si>
  <si>
    <t>Atender oportunamente los requerimientos de soporte tecnológico.</t>
  </si>
  <si>
    <t>Dar solución a los requerimientos de soporte en hardware y software, que solicitan los usuarios internos del Instituto.</t>
  </si>
  <si>
    <t>Implementar soluciones tecnológicas, de información y de comunicaciones que permitan la operación de los macroprocesos, procesos y áreas del INVIMA y que provean la información necesaria para el cumplimiento de los objetivos del Instituto de manera transparente y oportuna.</t>
  </si>
  <si>
    <t>Atender las órdendes de cambio de mantenimiento de los sistemas de información</t>
  </si>
  <si>
    <t>Poner en producción los sistemas de información nuevos o actualizados, según el plan de trabajo de desarrollos del Grupo de Informática</t>
  </si>
  <si>
    <t>Apalancar estratégicamente al INVIMA con soluciones tecnológicas que faciliten el cumplimiento de sus objetivos estratégicos.</t>
  </si>
  <si>
    <t>Desarrollar las actividades para el desarrollo, implantación y mantenimiento de los sistemas de información que requiere la entidad para soportar los procesos y entregar información confiable y oportuna para la operación del INVIMA</t>
  </si>
  <si>
    <t>Adquirir o renovar los licenciamientos de software para la operación del INVIMA.</t>
  </si>
  <si>
    <t>Realizar la renovación o adquisiscion del licenciamiento para garantizar la operación de la plataforma tecnológica del INVIMA. (arquitectura tecnológica)</t>
  </si>
  <si>
    <t xml:space="preserve">Adquirir o renovar los licenciamientos de software para la operación del INVIMA. </t>
  </si>
  <si>
    <t>Realizar la renovación o adquisiscion del licenciamiento para garantizar la operación de la plataforma tecnológica del INVIMA. (apoyo)</t>
  </si>
  <si>
    <t xml:space="preserve">Adquirir o renovar los equipos tecnológicos requeridos para ampliar o mantener la plataforma tecnológica. </t>
  </si>
  <si>
    <t>Realizar la renovación o adquisiscion de equipos necesarios para garantizar la operación de la plataforma tecnológica del INVIMA. (apoyo)</t>
  </si>
  <si>
    <t>Asesorar a las dependencias del INVIMA en la adopción de buenas prácticas en el uso y conceptualización de la tecnología.</t>
  </si>
  <si>
    <t xml:space="preserve">Elaborar los documentos Metodológicos referentes a la incorporación de buenas practicas  y estándares para el Gobierno de TI  </t>
  </si>
  <si>
    <t>Adoptar las buenas prácticas  y estándares  establecidas por el Gobierno Nacional relacionadas con la gestión y servicios de las tecnologías de la Información ( Arquitectura Empresarial de TI  y Seguridad de la Información)</t>
  </si>
  <si>
    <t>Gestionar las medidas preventivas y reactivas de las TIC´s que permitan resguardar y proteger la información buscando mantener la confidencialidad, la disponibilidad e integridad de la misma.</t>
  </si>
  <si>
    <t>Medir la capacidad en la prestación de servicios tecnológicos</t>
  </si>
  <si>
    <t>Asegurar la disponibilidad del servicio a través de la infraestructura informática tanto de software como de hardware.</t>
  </si>
  <si>
    <t>Definir las Estrategias de Tecnologías de Información y las Comunicaciones a través de una adecuada planeación de los recursos para satisfacer las necesidades de TIC’s del INVIMA.</t>
  </si>
  <si>
    <t>Ejecutar el Plan estratégico de tecnologías de información y las comunicaciones-PETIC-Gestión de proyectos</t>
  </si>
  <si>
    <t xml:space="preserve">Determinar el nivel de ejecución del Plan estratégico de tecnologías de información y las comunicaciones-PETI de acuerdo a la normatividad vigente </t>
  </si>
  <si>
    <t>Ejecutar el 95%  de los recursos del presupuesto de inversión apropiado para la vigencia (En términos de compromiso presupuestal)</t>
  </si>
  <si>
    <t>Cumplir con la ejecución del presupuesto de inversión apropiado a la dependencia de acuerdo a los lineamientos establecidos por la Oficina Asesora de Planeación</t>
  </si>
  <si>
    <t>Fuente:</t>
  </si>
  <si>
    <t>Plan Estratégico de TI 2023 2027
Herramienta de Construcción del PETI
Marco Normativo</t>
  </si>
  <si>
    <t>Marco Normativo</t>
  </si>
  <si>
    <t>Tipo</t>
  </si>
  <si>
    <t>Número</t>
  </si>
  <si>
    <t>Año</t>
  </si>
  <si>
    <t>MN001</t>
  </si>
  <si>
    <t>Ley</t>
  </si>
  <si>
    <t>Por la cual se crea el sistema de seguridad social integral y se dictan otras disposiciones. Artículo 245 "El Instituto de Vigilancia de Medicamentos y Alimentos. Créase el Instituto Nacional de Vigilancia de Medicamentos y Alimentos INVIMA, como un establecimiento público del orden nacional, adscrito al Ministerio de Salud, con personería jurídica, patrimonio independiente y autonomía administrativa..."</t>
  </si>
  <si>
    <t>MN002</t>
  </si>
  <si>
    <t>Sobre derechos de autor</t>
  </si>
  <si>
    <t>MN003</t>
  </si>
  <si>
    <t>Por la cual se modifica y adiciona la Ley 23 de 1982 y se modifica la Ley 29 de 1944.</t>
  </si>
  <si>
    <t>MN004</t>
  </si>
  <si>
    <t>Estatuto General de Contratación de la Administración Pública</t>
  </si>
  <si>
    <t>MN005</t>
  </si>
  <si>
    <t>Por medio de la cual se define y reglamenta el acceso y uso de los mensajes de datos, del comercio electrónico y de las firmas digitales, y  se establecen las entidades de certificación y se dictan otras disposiciones.</t>
  </si>
  <si>
    <t>MN006</t>
  </si>
  <si>
    <t>Por medios de la cual se dicta la Ley General de Archivos y se dictan otras disposiciones.</t>
  </si>
  <si>
    <t>MN007</t>
  </si>
  <si>
    <t>Por la cual se dictan disposiciones sobre racionalización de trámites y procedimientos administrativos de los organismos y entidades del Estado y de los particulares que ejercen funciones públicas o prestan servicios públicos.</t>
  </si>
  <si>
    <t>MN008</t>
  </si>
  <si>
    <t>Se introducen medidas para la eficiencia y la transparencia en la ley 80 de 1993 y se dictan otras disposiciones generales sobre la contratación con recursos públicos</t>
  </si>
  <si>
    <t>MN009</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</si>
  <si>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</si>
  <si>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MN010</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</si>
  <si>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</si>
  <si>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MN011</t>
  </si>
  <si>
    <t>Por la cual se definen principios y conceptos sobre la sociedad de la información y la organización de las tecnologías de la información y las comunicaciones - TIC-, se crea la agencia nacional de espectro y se dictan otras disposiciones.</t>
  </si>
  <si>
    <t>MN012</t>
  </si>
  <si>
    <t>Por la cual se dictan normas orientadas a fortalecer los mecanismos de prevención, investigación y sanción de actos de corrupción y la efectividad del control de la gestión pública.</t>
  </si>
  <si>
    <t>MN013</t>
  </si>
  <si>
    <t>Por la cual se dictan disposiciones generales para la protección de datos personales.</t>
  </si>
  <si>
    <t>MN014</t>
  </si>
  <si>
    <t>Por medio de la cual se crea la Ley de Transparencia y del derecho de acceso a la Información pública nacional y se dictan otras disposiciones.</t>
  </si>
  <si>
    <t>MN015</t>
  </si>
  <si>
    <t>Por el cual se expide el Plan Nacional de Desarrollo 2018-2022. “Pacto por Colombia, Pacto por la Equidad".</t>
  </si>
  <si>
    <t>MN016</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</si>
  <si>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</si>
  <si>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MN017</t>
  </si>
  <si>
    <t>Por el cual se expide el Plan Nacional de Desarrollo 2022-2026. “Colombia Potencia Mundial de la Vida".</t>
  </si>
  <si>
    <t>MN018</t>
  </si>
  <si>
    <t>CONPES</t>
  </si>
  <si>
    <t>Política Nacional Logística</t>
  </si>
  <si>
    <t>MN019</t>
  </si>
  <si>
    <t>Lineamientos de Politica para el Desarrollo e Impulso del Comercio Electrónico en Colombia</t>
  </si>
  <si>
    <t>MN020</t>
  </si>
  <si>
    <t>Política Farmacéutica Nacional</t>
  </si>
  <si>
    <t>MN021</t>
  </si>
  <si>
    <t>Política Nacional de Explotación de Datos (Big Data)</t>
  </si>
  <si>
    <t>MN022</t>
  </si>
  <si>
    <t>Política Nacional para la Transformación Digital e Inteligencia Artificial.</t>
  </si>
  <si>
    <t>MN023</t>
  </si>
  <si>
    <t>Política Nacional de Seguridad Digital</t>
  </si>
  <si>
    <t>MN024</t>
  </si>
  <si>
    <t>Política Nacional de Confianza y Seguridad Digital</t>
  </si>
  <si>
    <t>MN025</t>
  </si>
  <si>
    <t>Política Nacional de Comercio Electrónico</t>
  </si>
  <si>
    <t>MN026</t>
  </si>
  <si>
    <t>Política Nacional de Ciencia, Tecnología e Innovación 2022 -2031</t>
  </si>
  <si>
    <t>MN027</t>
  </si>
  <si>
    <t>Decreto</t>
  </si>
  <si>
    <t>Por el cual se regula el intercambio de información entre entidades para el cumplimiento de funciones públicas.</t>
  </si>
  <si>
    <t>MN028</t>
  </si>
  <si>
    <t>Por el cual se establece la estructura del Instituto Nacional de Vigilancia de Medicamentos y Alimentos (Invima), y se determinan las funciones de sus dependencias</t>
  </si>
  <si>
    <t>MN029</t>
  </si>
  <si>
    <t>Por la cual se establece la planta de personal del INVIMA.</t>
  </si>
  <si>
    <t>MN030</t>
  </si>
  <si>
    <t>Por medio del cual se reglamenta el artículo 7 de la Ley 527 de 1999, sobre la firma electrónica y se dictan otras disposiciones".</t>
  </si>
  <si>
    <t>MN031</t>
  </si>
  <si>
    <t>Por el cual se reglamenta parcialmente la Ley 1581 de 2012.</t>
  </si>
  <si>
    <t>MN032</t>
  </si>
  <si>
    <t>Reglamenta el sistema de compras y contratación pública.</t>
  </si>
  <si>
    <t>MN033</t>
  </si>
  <si>
    <t>Por el cual se reglamenta el artículo 25 de la Ley 1581 de 2012, relativo al Registro Nacional de Bases de Datos.</t>
  </si>
  <si>
    <t>MN034</t>
  </si>
  <si>
    <t>Por el cual se reglamenta parcialmente la Ley 1712 de 2014 en lo relativo a la gestión de la información pública.</t>
  </si>
  <si>
    <t>MN035</t>
  </si>
  <si>
    <t>Decreto Unico Reglamentario del Sector Salud y Protección Social</t>
  </si>
  <si>
    <t>MN036</t>
  </si>
  <si>
    <t>Por medio del cual se expide el Decreto Único Reglamentario del Sector de Tecnologías de la Información y las Comunicaciones</t>
  </si>
  <si>
    <t>MN037</t>
  </si>
  <si>
    <t>Por medio del cual se expide el Decreto Único Reglamentario del Sector de Función Pública</t>
  </si>
  <si>
    <t>MN038</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</si>
  <si>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</si>
  <si>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MN039</t>
  </si>
  <si>
    <t>Por medio del cual se expide el Decreto Único Reglamentario del Sector Salud y Protección Social</t>
  </si>
  <si>
    <t>MN040</t>
  </si>
  <si>
    <t>Por medio del cual se modifica el Decreto 1083 de 2015, Decreto Único Reglamentario del Sector Función Pública, en lo relacionado con el Sistema de Gestión establecido en el artículo 133 de la Ley 1753 de 2015</t>
  </si>
  <si>
    <t>MN041</t>
  </si>
  <si>
    <t>Por el cual se fijan directrices para la integración de los planes institucionales y estratégicos al Plan de Acción por parte de las entidades del Estado.</t>
  </si>
  <si>
    <t>MN042</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</si>
  <si>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</si>
  <si>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MN043</t>
  </si>
  <si>
    <t>Por el cual se dictan normas para simplificar, suprimir y reformar trámites, procesos y procedimientos innecesarios existentes en la administración pública.</t>
  </si>
  <si>
    <t>MN044</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</si>
  <si>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</si>
  <si>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MN045</t>
  </si>
  <si>
    <t>MN046</t>
  </si>
  <si>
    <t>Por el cual se modifican los Decretos Ley 262 y 265 de 2000 con el fin de reconfigurar la planta de personal de la Procuraduría General de la Nación, modificar el régimen de competencias internas, crear, fusionar cargos y determinar los funcionarios que los ocupaban a donde pasarán a ocupar los nuevos cargos que se creen, así como la reasignación o cambio de la estructura de funcionamiento y asignación de las diferentes funciones y cargos de los empleados y se dictan otras disposiciones.</t>
  </si>
  <si>
    <t>MN047</t>
  </si>
  <si>
    <t>Por el cual se adiciona el Título 20 a la Parte 2 del Libro 2 del Decreto Único Reglamentario del Sector de Tecnologías de la Información y las Comunicaciones, Decreto 1078 de 2015, para reglamentar los articulas 3, 5 Y 6 de la Ley 2052 de 2020, estableciendo los conceptos, lineamientos, plazos y condiciones para la digitalización y automatización de trámites y su realización en línea</t>
  </si>
  <si>
    <t>MN048</t>
  </si>
  <si>
    <t>Por el cual se adiciona el Titulo 21 a parte 2 del Libro 2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</si>
  <si>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MN049</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</si>
  <si>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</si>
  <si>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MN050</t>
  </si>
  <si>
    <t>Por el cual se adiciona el Título 22 a la Parte 2 del Libro 2 del Decreto 1078 de 2015, Decreto Único Reglamentario del Sector de Tecnologías de</t>
  </si>
  <si>
    <t>MN051</t>
  </si>
  <si>
    <t xml:space="preserve">Resolución </t>
  </si>
  <si>
    <t>Por la cual se definen los estándares y directrices para publicar la información señalada en la Ley 1712 del 2014 y se definen los requisitos materia de acceso a la información pública, accesibilidad web, seguridad digital, y datos abiertos</t>
  </si>
  <si>
    <t>MN052</t>
  </si>
  <si>
    <t>Por la cual se expide la Guía de lineamientos de los servicios ciudadanos digitales y la Guía para vinculación y uso de estos</t>
  </si>
  <si>
    <t>MN053</t>
  </si>
  <si>
    <t>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</si>
  <si>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MN054</t>
  </si>
  <si>
    <t>Por la cual se establecen los lineamientos y estándares para la estrategia de seguridad digital y se adopta el modelo de seguridad y privacidad como habilitador de la política de Gobierno Digital</t>
  </si>
  <si>
    <t>MN055</t>
  </si>
  <si>
    <t>Resolución</t>
  </si>
  <si>
    <t>Por el cual se expide el Plan Nacional de Infraestructura de Datos y su hoja de ruta en el desarrollo de la Política de Gobierno Digital, y se dictan los lineamientos generales para su implementación</t>
  </si>
  <si>
    <t>MN056</t>
  </si>
  <si>
    <t>Por el cual se fortalece el modelo de seguridad y privacidad de la información y se definen lineamientos adicionales a los establecidos en la Resolución No. 500 de 2021</t>
  </si>
  <si>
    <t>MN057</t>
  </si>
  <si>
    <t>Por la cual se establecen los lineamientos de transformación digital para las estrategias de ciudades y territorios inteligentes de las entidades territoriales, en el marco de la Política de Gobierno Digital</t>
  </si>
  <si>
    <t>MN058</t>
  </si>
  <si>
    <t>Por el cual se establecen los requisitos, las condiciones y el trámite de la habilitación de los prestadores de servicios ciudadanos especiales; se dan los lineamientos y estándares para la integración de estos servicios y la coordinación de los prestadores con la Agencia Nacional Digital.</t>
  </si>
  <si>
    <t>MN059</t>
  </si>
  <si>
    <t>Por el cual se adopta la Versión 3 del Marco de Referencia de Arquitectura Empresarial del Estado Colombiano, con el fin de establecer los principios y lineamientos para la arquitectura empresarial, la gestión y gobierno de tecnologías de la información, y desarrollo de proyectos con componentes de tecnologías de la información de las entidades públicas.</t>
  </si>
  <si>
    <t>MN060</t>
  </si>
  <si>
    <t>Directiva Presidencial</t>
  </si>
  <si>
    <t>Eficiencia administrativa y lineamientos de la política cero papel en la administración pública</t>
  </si>
  <si>
    <t>MN061</t>
  </si>
  <si>
    <t>Medidas para racionalizar, simplificar y mejorar los trámites ante entidades gubernamentales y el ordenamiento jurídico.</t>
  </si>
  <si>
    <t>MN062</t>
  </si>
  <si>
    <t>Lineamientos para el uso de servicios en la nube, inteligencia artificial, seguridad digital y gestión de datos</t>
  </si>
  <si>
    <t>MN063</t>
  </si>
  <si>
    <t>Reiteración de la política pública en materia de seguridad digital</t>
  </si>
  <si>
    <t>MN064</t>
  </si>
  <si>
    <t>Acuerdo</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</si>
  <si>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</si>
  <si>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MN065</t>
  </si>
  <si>
    <t>Por el cual se reglamenta el artículo 38 de la Ley 594 de 2000 Registro de archivos</t>
  </si>
  <si>
    <t>Plan Estratégico de TI 2023 2027
Herramienta de Construcción del PETI
Caracterización del Portafolio de Trámites Servicios</t>
  </si>
  <si>
    <t>Caracterización de Servicios</t>
  </si>
  <si>
    <t>Nombre del Trámite / Servicio</t>
  </si>
  <si>
    <t>Descripción del Trámite / Servicio</t>
  </si>
  <si>
    <t>Requiere Pago por el Usuario</t>
  </si>
  <si>
    <t>Descripción Pago</t>
  </si>
  <si>
    <t>Soporte legal</t>
  </si>
  <si>
    <t>Se encuentra en el Sistema Unico de Información de Trámites - SUIT (Indicar ubicación / No Aplica)</t>
  </si>
  <si>
    <t>Responsable Actualización SUIT</t>
  </si>
  <si>
    <t>Fecha última Actualización SUIT</t>
  </si>
  <si>
    <t>Tipo de usuario</t>
  </si>
  <si>
    <t>Requisitos</t>
  </si>
  <si>
    <t>Resultado que se obtiene</t>
  </si>
  <si>
    <t xml:space="preserve">Tiempo de Respuestas </t>
  </si>
  <si>
    <t>Servicio en Línea</t>
  </si>
  <si>
    <t>Servicio Digital</t>
  </si>
  <si>
    <t>Asignación, reconocimiento o renovación de código de notificación sanitaria obligatoria para productos de higiene doméstica y productos absorbentes de higiene personal</t>
  </si>
  <si>
    <t>SI</t>
  </si>
  <si>
    <t>Tarifa código 3010. Asignación, reconocimiento o renovación de código de notificación sanitaria obligatoria para productos de higiene doméstica y absorbente de higiene personal. UVT 42,77. Nota: los decimales del valor de la tarifa publicado en pesos, han sido redondeados al número entero superior más próximo.</t>
  </si>
  <si>
    <t xml:space="preserve">Resolución; 2022043168; 2022; 
Resolución; 2019058384; 2019;  
Resolución; 1229; 2013; 
Resolución; 3772; 2013;  
Resolución; 34419; 2013; 
Norma internacional; 783; 2013;  
Resolución; 1975; 2007; 
Resolución; 1974; 2007;  
Resolución; 0427; 2009; 
Circular; 00439; 2013; 
Circular; 00440; 2013;  
Decreto; 2078; 2012; 
Norma internacional; 706; 2008;  
Norma internacional; 721; 2009;  
Norma internacional; 784; 2013;  
Ley; 399; 1997; 
Ley; 527; 1999;  
Resolución; 3113; 1998; 
Resolución; 1370; 2012; 
Resolución; 20190035791; 2019; 
Decreto; 557; 2020; 
Resolución; 2020014308; 2020; 
Resolución; 2020046413; 2020; 
Resolución; 2022001026; 2022;  
Ley; 2069; 2020; 
Decreto; 1889; 2021; 
</t>
  </si>
  <si>
    <t>https://visorsuit.funcionpublica.gov.co/auth/visor?fi=136</t>
  </si>
  <si>
    <t>Jaime Tabares Rios</t>
  </si>
  <si>
    <t>Ciudadano, Extranjeros, Instituciones o dependencias públicas, Organizaciones</t>
  </si>
  <si>
    <t>Formato único de notificacion sanitaria de productos de higiene domestica
Formato único solicitud de reconocimiento del código de identificación de la NSO para productos de higiene doméstica y absorbentes de higiene personal
Formato único para solicitud de renovación del código de identificación de la NSO para productos de higiene doméstica y absorbentes de higiene personal
Formato registro notificación electrónica
Proyecto de artes finales de etiqueta o rotulado
Justificación del bondades y proclamas del producto
Ficha técnica con fórmula
Ficha técnica con especificaciones organolépticas y fisicoquímicas del producto
Estudios sobre la propiedad desinfectante del producto
Material de envase primario
Instrucciones de uso del producto
Advertencias y precauciones de uso del producto
Forma de presentación
Número de lote o sistema de codificación del producto</t>
  </si>
  <si>
    <t>Notificación sanitaria obligatoria para productos de higiene doméstica y absorbentes de higiene personal</t>
  </si>
  <si>
    <t>Se obtiene en 1 Dia(s) - Habil(es)</t>
  </si>
  <si>
    <t>Si</t>
  </si>
  <si>
    <t>No</t>
  </si>
  <si>
    <t>Certificado de cumplimiento de las Buenas Prácticas de Manufactura (BPM), Certificado de Buenas Prácticas de Elaboración (BPE) o Certificado de Buenas Prácticas de Laboratorio (BPL).</t>
  </si>
  <si>
    <t xml:space="preserve"> 
Tarifa código 4008. Expedición de certificados de Buenas Prácticas de Manufactura (BPM), para: establecimientos de medicamentos, establecimientos de productos cosméticos, establecimientos de productos fitoterapéuticos, medicamentos homeopáticos, establecimientos de gases medicinales, suplementos dietarios; o expedición de certificados de Buenas Practicas de Laboratorio (BPL), para: establecimientos o laboratorios que realizan análisis de control de calidad de productos farmacéuticos; bien sea que pertenezcan al laboratorio fabricante o sean externos que presten servicios de análisis de control de calidad, o expedición de certificados de Buenas Prácticas de Elaboración (BPE) para: establecimientos de central de mezclas; expedición de certificados de Buenas Prácticas de Elaboración de Radiofármacos (BPER) para: Radiofarmacias; o expedición de certificados de Buenas Prácticas de Biodisponibilidad (BD) y Bioequivalencia (BE), para las instituciones que realicen estos estudios. UVT 11,68.</t>
  </si>
  <si>
    <t xml:space="preserve">Resolución; 2022043168; 2022
Resolución; 2019058384; 2019
Resolución; 1403; 2007
Ley; 19; 2012
Ley; 399; 1997
Decreto; 2078; 2012
Decreto; 549; 2011
Decreto; 3863; 2008
Decreto; 3554; 2004
Decreto; 2266; 2004
Decreto; 219; 1998
Decreto; 3075; 1997
Resolución; 3619; 2013
Decreto; 1792; 1998
Resolución; 444; 2008
Resolución; 20190035791; 2019
Resolución; 2020046413; 2020
Ley; 2069; 2020
Decreto; 1889; 2021
Resolución; 2022001026; 2022
</t>
  </si>
  <si>
    <t>https://visorsuit.funcionpublica.gov.co/auth/visor?fi=157</t>
  </si>
  <si>
    <t xml:space="preserve">Formato solicitud de trámites (visitas, certificaciones y certificados)
Registro profesional
</t>
  </si>
  <si>
    <t>Se obtiene en 15 Dia(s) - Calendario(es)</t>
  </si>
  <si>
    <t>Certificación de capacidad de almacenamiento y/o acondicionamiento de dispositivos médicos.</t>
  </si>
  <si>
    <t xml:space="preserve">Tarifa código 4023-3. Certificación a importadores en: capacidad de almacenamiento y acondicionamiento de reactivos de diagnóstico in-vitro, capacidad de almacenamiento y acondicionamiento de dispositivos médicos. UVT 79,51. Nota: los decimales del valor de la tarifa publicado en pesos, han sido redondeados al número entero superior más próximo.
</t>
  </si>
  <si>
    <t xml:space="preserve">Resolución; 2022043168; 2022
Resolución; 2019058384; 2019
Decreto; 4725; 2005
Decreto; 2078; 2012
Decreto Ley; 019; 2012
Ley; 399; 1997
Resolución; 4002; 2007
Resolución; 4816; 2008
Resolución; 2020046413; 2020
Ley; 2069; 2020
Decreto; 1889; 2021
Resolución; 2022001026; 2022
</t>
  </si>
  <si>
    <t>https://visorsuit.funcionpublica.gov.co/auth/visor?fi=169</t>
  </si>
  <si>
    <t>Ciudadano, Extranjeros, Organizaciones</t>
  </si>
  <si>
    <t>Formato solicitud de trámites (visitas, certificaciones y certificados)
Lista de inventario
Plano
Organigrama
Listado de dispositivos médicos a importar
Soportes legales del Director(a) Técnico(a)</t>
  </si>
  <si>
    <t>Se obtiene en 90 Dia(s) - Habil(es)</t>
  </si>
  <si>
    <t>Certificación de cumplimiento de las condiciones sanitarias de bancos de tejidos y médula ósea.</t>
  </si>
  <si>
    <t>Tarifa código 4023-4. Certificación y visita en condiciones sanitarias para bancos de tejido y médula ósea. UVT 127,21. Nota: los decimales del valor de la tarifa publicado en pesos, han sido redondeados al número entero superior más próximo.</t>
  </si>
  <si>
    <t xml:space="preserve">Resolución; 2022043168; 2022
Resolución; 2019058384; 2019
Decreto; 2493; 2004
Decreto; 2078; 2012
Decreto Ley; 19; 2012
Ley; 399; 1997
Resolución; 5108; 2005
Resolución; 20190035791; 2019
Resolución; 2020046413; 2020
Ley; 2069; 2020
Decreto; 1889; 2021
Resolución; 2022001026; 2022
</t>
  </si>
  <si>
    <t>https://visorsuit.funcionpublica.gov.co/auth/visor?fi=189</t>
  </si>
  <si>
    <t>Formato solicitud de trámites (visitas, certificaciones y certificados)
Informe Técnico</t>
  </si>
  <si>
    <t xml:space="preserve"> Certificación de cumplimiento de las condiciones sanitarias para la apertura y funcionamiento de los bancos de tejidos o de médula ósea.</t>
  </si>
  <si>
    <t>Se obtiene en 30 Dia(s) - Habil(es)</t>
  </si>
  <si>
    <t>Certificación de cumplimiento de las buenas prácticas para bancos de tejidos y médula ósea, verificación de requerimientos, o verificación de centros de almacenamiento temporal de tejidos</t>
  </si>
  <si>
    <t>Tarifa código 4025-1. Certificación y visita en Buenas Prácticas (BP) para: bancos de tejidos y de médula ósea. UVT 352,27. Nota: los decimales del valor de la tarifa publicado en pesos, han sido redondeados al número entero superior más próximo.
Tarifa código 4025-3. Visita de verificación de centros de almacenamiento temporal de tejidos. UVT 117,10. Nota: los decimales del valor de la tarifa publicado en pesos, han sido redondeados al número entero superior más próximo.
Tarifa código 4025-2. Visita de verificación de requerimiento de Buenas Prácticas (BP) para Bancos de tejidos, y Bancos de Sangre de Cordón Umbilical. UVT 95,09. Nota: los decimales del valor de la tarifa publicado en pesos, han sido redondeados al número entero superior más próximo.</t>
  </si>
  <si>
    <t xml:space="preserve">Resolución; 2023052539; 2023
Resolución; 2022001026; 2022
Decreto; 1889; 2021
Ley; 2069; 2020
Resolución; 2020046413; 2020
Resolución; 20190035791; 2019
Resolución; 5108; 2005
Ley; 399; 2007
Decreto Ley; 19; 2012
Decreto; 2078; 2012
Decreto; 2493; 2004
Resolución; 2019058384; 2019
Resolución; 2022043168; 2022
</t>
  </si>
  <si>
    <t>https://visorsuit.funcionpublica.gov.co/auth/visor?fi=191</t>
  </si>
  <si>
    <t>Formato solicitud de trámites (visitas, certificaciones y certificados)
Organigrama del establecimiento
Manual de calidad
Plano arquitectónico del establecimiento
Listado maestro de procesos y procedimientos</t>
  </si>
  <si>
    <t>Certificación de cumplimiento de las buenas prácticas para bancos de tejidos y médula ósea o verificación de centros de almacenamiento temporal de tejidos</t>
  </si>
  <si>
    <t>Inscripción de fábricas de productos de la pesca y acuicultura para la exportación a la Unión Europea.</t>
  </si>
  <si>
    <t>Tarifa código 4030. Certificación de implementación y funcionamiento del Sistema de Análisis de Peligros y Puntos Críticos de Control (HACCP) en la industria de alimentos, plantas de beneficio animal, desposte y desprese y en motonaves o buques pesqueros para la exportación a la Unión Europea, inscripción de fábricas de productos de la pesca y acuicultura según lo establecido en el Decreto 60 de 2002. UVT 217,91. Nota: los decimales del valor de la tarifa publicado en pesos, han sido redondeados al número entero superior más próximo.</t>
  </si>
  <si>
    <t xml:space="preserve">Resolución; 2022043168; 2022
Resolución; 2019058384; 2019
Decreto; 3075; 1997
Decreto; 2078; 2012
Decreto Ley; 19; 2012
Ley; 399; 1997
Resolución; 730; 1998
Resolución; 228; 2007
Resolución; 2020046413; 2020
Ley; 2069; 2020
Decreto; 1889; 2021
Resolución; 2022001026; 2022
</t>
  </si>
  <si>
    <t>https://visorsuit.funcionpublica.gov.co/auth/visor?fi=199</t>
  </si>
  <si>
    <t>Formato solicitud de trámites (visitas, certificaciones y certificados)</t>
  </si>
  <si>
    <t>Certificación de inscripción de fábricas de productos de la pesca y acuicultura para la exportación a la Unión Europea.</t>
  </si>
  <si>
    <t>Se obtiene en 70 Dia(s) - Habil(es)</t>
  </si>
  <si>
    <t>Certificado de Buenas Prácticas de Manufactura Cosmética - BPMC.</t>
  </si>
  <si>
    <t>Tarifa código 4008. Expedición de certificados de Buenas Prácticas de Manufactura (BPM) para: establecimientos de medicamentos, establecimientos de productos cosméticos, establecimientos de productos fitoterapéuticos, medicamentos homeopáticos, establecimientos de gases medicinales, suplementos dietarios; o expedición de certificados de Buenas Practicas de Laboratorio (BPL) para: establecimientos o para laboratorios que realizan análisis de control de calidad de productos farmacéuticos, bien sea que pertenezcan al laboratorio fabricante o sean externos que presten servicios de análisis de control de calidad; o expedición de certificados de Buenas Prácticas de Elaboración (BPE) para: establecimientos de central de mezclas; expedición de certificados de Buenas Prácticas de Elaboración de Radiofármacos (BPER) para: audiofarmacias; o expedición de certificados de Buenas Prácticas de Biodisponibilidad (BD) y Bioequivalencia (BE) para las instituciones que realicen estos estudios. UVT 11,68</t>
  </si>
  <si>
    <t xml:space="preserve">Resolución; 2022043168; 2022
Resolución; 2019058384; 2019
Ley; 399; 1997
Decreto Ley; 019; 2012
Decreto; 2078; 2012
Decreto; 219; 1998
Norma internacional; 516; 2002
Resolución; 3774; 2004
Resolución; 2020046413; 2020
Ley; 2069; 2020
Decreto; 1889; 2021
Resolución; 2022001026; 2022
</t>
  </si>
  <si>
    <t>https://visorsuit.funcionpublica.gov.co/auth/visor?fi=217</t>
  </si>
  <si>
    <t>Certificado de Buenas Prácticas de Manufactura Cosmética- BPMC</t>
  </si>
  <si>
    <t>Se obtiene en 15 Dia(s) - Habil(es)</t>
  </si>
  <si>
    <t>Aceptación de certificados de cumplimiento en Buenas Prácticas de Manufactura (BPM) de otros países</t>
  </si>
  <si>
    <t>arifa código 4047. Expedición de certificados de aceptación de Certificaciones de BPM de que trata el Decreto 335 de 2022 o Certificados de aceptación de Certificaciones de Buenas Prácticas de Laboratorio BPL de que trata la Resolución 3619 de 2013 (artículo 9). UVT 10,01. Nota: los decimales del valor de la tarifa publicado en pesos, han sido redondeados al número entero superior más próximo.</t>
  </si>
  <si>
    <t xml:space="preserve">Resolución; 2022043168; 2022
Resolución; 2022001026; 2022
Decreto; 1889; 2021
Ley; 2069; 2020
Resolución; 2020046413; 2020
Resolución; 2019058384; 2019
Decreto Ley; 019; 2012
Decreto; 2078; 2012
Decreto; 162; 2004
Decreto; 549; 2001
Resolución; 20190035791; 2019
Ley; 399; 1997
Decreto; 335; 2022
Resolución; 2022021123; 2022
</t>
  </si>
  <si>
    <t>https://visorsuit.funcionpublica.gov.co/auth/visor?fi=219</t>
  </si>
  <si>
    <t>Formato solicitud de trámites (visitas, certificaciones y certificados)
Formato registro notificación electrónica
Certificado de cumplimiento de BPM</t>
  </si>
  <si>
    <t>Certificado de cumplimiento en Buenas Prácticas de Manufactura (BPM)</t>
  </si>
  <si>
    <t xml:space="preserve"> Se obtiene en 15 Dia(s) - Habil(es)</t>
  </si>
  <si>
    <t>Evaluación de protocolos de investigación en medicamentos en fase de pre-comercialización, concepto técnico para la aprobación de protocolos de investigación con dispositivos médicos prototipo y para la aprobación de protocolos de investigación con reactivos de diagnóstico.</t>
  </si>
  <si>
    <t>Tarifa código 4083-2. Evaluación de estudios de estabilidad de medicamentos en investigación para ampliación de vida útil. UVT 24,87. Nota: los decimales del valor de la tarifa publicado en pesos, han sido redondeados al número entero superior más próximo.
Tarifa código 4084. Concepto técnico para reactivos de diagnóstico utilizados en protocolos de investigación. UVT 62,24. Nota: los decimales del valor de la tarifa publicado en pesos, han sido redondeados al número entero superior más próximo.
Tarifa código 4085. Concepto técnico para la aprobación de protocolos de investigación con dispositivos médicos prototipo. UVT 79,94. Nota: los decimales del valor de la tarifa publicado en pesos, han sido redondeados al número entero superior más próximo.
Tarifa código 4098. Evaluación de protocolos de estudios de Biodisponibilidad (BD) y Bioequivalencia (BE). UVT 158,66. Nota: los decimales del valor de la tarifa publicado en pesos, han sido redondeados al número entero superior más próximo.
Tarifa código 4098-1. Evaluación de cambios o enmiendas en los protocolos de estudios de Biodisponibilidad (BD) y Bioequivalencia (BE). UVT 83,70. Nota:los decimales del valor de la tarifa publicado en pesos, han sido redondeados al número entero superior más próximo.
Tarifa código 4083-3. Evaluación de enmiendas para protocolos de investigación con dispositivos médicos prototipo. UVT 20,32. Nota: los decimales del valor de la tarifa publicado en pesos, han sido redondeados al número entero superior más próximo.
Tarifa código 4070. Evaluación de Protocolos de Investigación Clínica. UVT 380,47. Nota: los decimales del valor de la tarifa publicado en pesos, han sido redondeados al número entero superior más próximo.
Tarifa código 4083. Evaluación de enmiendas de protocolos de investigación clínica. UVT 29,93. Nota: los decimales del valor de la tarifa publicado en pesos, han sido redondeados al número entero superior más próximo.
Tarifa código 4083-1. Evaluación de nuevos centros de investigación, consentimientos informados, nuevos investigadores de protocolos de investigación farmacológica o sus combinaciones. UVT 26,48. Nota: los decimales del valor de la tarifa publicado en pesos, han sido redondeados al número entero superior más próximo.
Tarifa código 4083-4. Evaluación de nuevas solicitudes de importación de suministros para protocolos de investigación. UVT 9,34. Nota: los decimales del valor de la tarifa publicado en pesos, han sido redondeados al número entero superior más próximo.
Tarifa código 4083-5. Solicitud de modificación de vida útil para un producto y/o medicamento en investigación que ya cuenta con aprobación en otro ensayo clínico. UVT 13,59 Nota: los decimales del valor de la tarifa publicado en pesos, han sido redondeados al número entero superior más próximo.</t>
  </si>
  <si>
    <t xml:space="preserve">Resolución; 2022043168; 2022
Resolución; 2020046413; 2020
Resolución; 2019058384; 2019
Acuerdo; 003; 2014
Decreto; 4725; 2005
Acuerdo; 003; 2006
Documento técnico; 01; 2013
Decreto; 2078; 2012
Decreto Ley; 019; 2012
Ley; 399; 1997
Resolución; 8430; 1993
Resolución; 3823; 1997
Resolución; 2378; 2008
Resolución; 2011020764; 2011
Ley; 2069; 2020
Decreto; 1889; 2021
Resolución; 2022001026; 2022
</t>
  </si>
  <si>
    <t>https://visorsuit.funcionpublica.gov.co/auth/visor?fi=225</t>
  </si>
  <si>
    <t>Formato para la presentación de solicitudes relacionadas con productos fitoterapéuticos ante la sala especializada de productos fitoterapéuticos y suplementos dietarios de la comisión revisora
Formato de presentación para la evaluación de protocolos de investigación clínica con reactivos de diagnóstico in vitro
Formato evaluación protocolos investigacion dispositivos médicos
Formato de presentación y evaluación de protocolos de estudios de biodisponibilidad (bd) y bioequivalencia (be)
Protocolo de Investigación</t>
  </si>
  <si>
    <t>Aprobación del protocolo de investigación en medicamentos y/o concepto técnico de aprobación de protocolos de dispositivos médicos y reactivos de diagnóstico in vitro.</t>
  </si>
  <si>
    <t>Se obtiene en 180 Dia(s) - Habil(es)</t>
  </si>
  <si>
    <t>Certificado de exportación de medicamentos y preparaciones farmacéuticas a base de recursos naturales.</t>
  </si>
  <si>
    <t>Tarifa código 4002-23. Certificación de exportación de medicamentos homeopáticos o certificación de exportación de productos fitoterapéuticos. UVT 12,61. Nota: los decimales del valor de la tarifa publicado en pesos, han sido redondeados al número entero superior más próximo.
Tarifa código 4002-3. Certificación Automática de No Obligatoriedad de Registros, Permisos y Notificaciones Sanitarias de alimentos, cosméticos, productos de higiene doméstica, absorbentes de higiene personal y plaguicidas o Certificado de Exportación para dichos productos. UVT 6,73. Nota: los decimales del valor de la tarifa publicado en pesos, han sido redondeados al número entero superior más próximo.</t>
  </si>
  <si>
    <t xml:space="preserve">Resolución; 2022001026; 2022
Decreto; 1889; 2021
Ley; 2069; 2020
Resolución; 2020046413; 2020
Resolución; 20190035791; 2019
Decreto; 549; 2001
Decreto; 2510; 2003
Decreto; 2078; 2012
Decreto Ley; 019; 2012
Resolución; 2019058384; 2019
Resolución; 2022043168; 2022
</t>
  </si>
  <si>
    <t>https://visorsuit.funcionpublica.gov.co/auth/visor?fi=227</t>
  </si>
  <si>
    <t>Formato único de diligenciamiento para certificado de exportación de medicamentos y productos fitoterapéuticos
Composición cualicuantitativa y forma farmacéutica del producto
Descripción del proceso de fabricación
Especificaciones del producto y de las materias primas
Certificado de calidad de producto terminado y de las materias primas
Autorización del titular del producto</t>
  </si>
  <si>
    <t xml:space="preserve"> Certificado de exportación de medicamentos y preparaciones farmacéuticas a base de recursos naturales</t>
  </si>
  <si>
    <t>Evaluación farmacológica de medicamentos, evaluación para inclusión en el listado de plantas medicinales aceptadas con fines terapéuticos, evaluación para la inclusión de nuevos ingredientes para suplementos dietarios, concepto técnico especializado para reactivos de diagnóstico categoría III, que no sean de países de referencia, con fines diferentes a la obtención de registro sanitario</t>
  </si>
  <si>
    <t xml:space="preserve">Tarifa código 4075-1. Inclusión en el listado de plantas medicinales para productos fitoterapéuticos tradicionales (PFT) o importados (PFTI). UVT 77,10. Nota: los decimales del valor de la tarifa publicado en pesos, han sido redondeados al número entero superior más próximo.
Tarifa código 4075-2. Inclusión en el listado de plantas medicinales para preparación farmacéutica con base en plantas medicinales (PFM). UVT 102,87. Nota: los decimales del valor de la tarifa publicado en pesos, han sido redondeados al número entero superior más próximo.
Tarifa código 4049-4. Concepto técnico especializado para reactivos de diagnóstico categoría III, que no sean de países de referencia. UVT 93,29. Nota: los decimales del valor de la tarifa publicado en pesos, han sido redondeados al número entero superior más próximo.
Tarifa código 4049-5. Evaluación farmacológica de vacunas y hemoderivados, con fines diferentes a la obtención de registro sanitario. UVT 1869,17. Nota: los decimales del valor de la tarifa publicado en pesos, han sido redondeados al número entero superior más próximo.
Tarifa código 4049-6. Evaluación farmacológica de otros productos biológicos, con fines diferentes a la obtención de registro sanitario. UVT 1297,3. Nota: los decimales del valor de la tarifa publicado en pesos, han sido redondeados al número entero superior más próximo.
Tarifa código 4074. Evaluación de nuevas declaraciones de propiedades de salud en alimentos para consumo humano. UVT 178,25. Nota: los decimales del valor de la tarifa publicado en pesos, han sido redondeados al número entero superior más próximo.
Tarifa código 4049-2. Evaluación de estudios de Biodisponibilidad (BD) y Bioequivalencia (BE). UVT 168,40. Nota: los decimales del valor de la tarifa publicado en pesos, han sido redondeados al número entero superior más próximo.
Tarifa código 4083. Evaluación de enmiendas de protocolos de investigación clínica. UVT 29,93. Nota: los decimales del valor de la tarifa publicado en pesos, han sido redondeados al número entero superior más próximo.
Tarifa código 4076. Inclusión de nuevos ingredientes en suplementos dietarios. UVT 96,70. Nota: los decimales del valor de la tarifa publicado en pesos, han sido redondeados al número entero superior más próximo.
Tarifa código 4049. Evaluación farmacológica de medicamentos de síntesis química y antivenenos con fines diferentes a la obtención de registro sanitario nuevo (vitales no disponibles y donaciones). UVT 227,98. Nota: los decimales del valor de la tarifa publicado en pesos, han sido redondeados al número entero superior más próximo.
Tarifa código 4049-1. Evaluación farmacológica de molécula nueva de síntesis química con fines diferentes a la obtención de registro sanitario nuevo (vitales no disponibles y donaciones). UVT 335,56. Nota: los decimales del valor de la tarifa publicado en pesos, han sido redondeados al número entero superior más próximo.
</t>
  </si>
  <si>
    <t xml:space="preserve">Resolución; 2023052539; 2023
Resolución; 2022043168; 2022
Resolución; 2020014308; 2020
Decreto; 557; 2020
Resolución; 2019052992; 2019
Resolución; 2019012454; 2019
Resolución; 1124; 2016
Decreto; 3770; 2004
Decreto; 677; 1995
Decreto; 2266; 2004
Decreto; 3553; 2004
Decreto; 3863; 2008
Decreto; 2078; 2012
Ley; 399; 1997
Resolución; 2018035612; 2018
Resolución; 2019058384; 2019
Resolución; 2020046413; 2020
Ley; 2069; 2020
Decreto; 1889; 2021
Resolución; 2022001026; 2022
Resolución; 2023016927; 2023
</t>
  </si>
  <si>
    <t>https://visorsuit.funcionpublica.gov.co/auth/visor?fi=239</t>
  </si>
  <si>
    <t>Formato de presentación de la evaluación farmacológica de molécula nueva para medicamentos de síntesis - SEMNNIMB
Formato de evaluación y presentación de la evaluación farmacológica para nueva asociación, nueva forma farmacéutica y nueva concentración para medicamentos de síntesis -SEM
Formato de presentación y evaluación de estudios de biodisponibilidad (BD) y bioequivalencia (BE)
Formato para la presentación de solicitudes relacionadas con productos fitoterapéuticos ante la sala especializada de productos fitoterapéuticos y suplementos dietarios de la comisión revisora
Formulario requisitos técnicos reactivos diagnósticos categoria III concepto sala especializada
Formato registro notificación electrónica
Formato para la presentación de declaraciones de suplementos dietarios ante la sala especializada de productos fitoterapéuticos y suplementos dietarios (SEPFSD)
Formato de presentación de evaluación farmacológica para medicamentos biológicos - SEMNNIMB</t>
  </si>
  <si>
    <t>Resolución de la evaluación farmacológica de medicamentos ó resolución de la evaluación para inclusión en el listado de plantas medicinales aceptadas con fines terapéuticos ó resolución de la evaluación para la inclusión de nuevos ingredientes para suplementos dietarios o concepto técnico especializado para reactivos de diagnóstico categoría III que no sean de países de referencia, mediante acta.</t>
  </si>
  <si>
    <t>Se obtiene en 240 Dia(s) - Habil(es)</t>
  </si>
  <si>
    <t>Certificación, ampliación o renovación de cumplimiento de las Buenas Prácticas de Manufactura (BPM), Buenas Prácticas de Elaboración (BPE), Buenas Prácticas de Laboratorio (BPL) o Buenas Prácticas de Biodisponibilidad (BD) y Bioequivalencia (BE)</t>
  </si>
  <si>
    <t>Tarifa código 4009. Visita para certificar o renovar certificado de Buenas Prácticas de Manufactura (BPM), de establecimientos de productos cosméticos. UVT 441,23. Nota: los decimales del valor de la tarifa publicado en pesos, han sido redondeados al número entero superior más próximo.
Tarifa código 4010-1. Visita para certificar o renovar Buenas Prácticas de Manufactura (BPM), de establecimientos con plantas o áreas dedicadas exclusivamente a la producción de suplementos dietarios. Visitas para certificar o renovar las Buenas Prácticas Clínicas (BPC), en las instituciones donde se llevan a cabo investigaciones con seres humanos, mediante la aplicación y uso de medicamentos. UVT 446,24. Nota: los decimales del valor de la tarifa publicado en pesos, han sido redondeados al número entero superior más próximo.
Tarifa código 4036. Visitas de certificación o renovación de Certificación en Buenas Prácticas de Manufactura (BPM), para establecimientos de gases medicinales obtenidos por los siguientes métodos: criogénico, combustión y/o química. UVT 328,63. Nota: los decimales del valor de la tarifa publicado en pesos, han sido redondeados al número entero superior más próximo.
Tarifa código 4038. Visitas de certificación o renovación de Certificación en Buenas Prácticas de Manufactura (BPM), para establecimientos de gases medicinales obtenidos por tamiz molecular o PSA y/o compresor. UVT 183,50. Nota: los decimales del valor de la tarifa publicado en pesos, han sido redondeados al número entero superior más próximo.
Tarifa código 4042. Visitas de certificación o renovación de certificación de Buenas Prácticas de Manufactura (BPM), en establecimientos de productos homeopáticos. UVT304,44. Nota: los decimales del valor de la tarifa publicado en pesos, han sido redondeados al número entero superior más próximo.
Tarifa código 4044-1. Visitas de certificación y/o renovación de certificación de Buenas Prácticas de Elaboración (BPE), para establecimientos que realicen 1 y/o 2 actividades del servicio farmacéutico. UVT 184,33. Nota: los decimales del valor de la tarifa publicado en pesos, han sido redondeados al número entero superior más próximo.
Tarifa código 4044-2. Visitas de certificación y/o renovación de certificación de Buenas Prácticas de Elaboración (BPE), para establecimientos que realicen 3 o más actividades del servicio farmacéutico. UVT 210,19. Nota: los decimales del valor de la tarifa publicado en pesos, han sido redondeados al número entero superior más próximo.
Tarifa código 4093. Certificación o Renovación de Certificados de Buenas Prácticas de Manufactura (BPM), para establecimientos de Medicamentos. UVT 452,91. Nota: los decimales del valor de la tarifa publicado en pesos, han sido redondeados al número entero superior más próximo.
Tarifa código 4044-4. Visita de certificación y/o renovación en Buenas Prácticas de Elaboración de Radiofármacos (BPER). UVT 375,16. Nota: los decimales del valor de la tarifa publicado en pesos, han sido redondeados al número entero superior más próximo.
Tarifa código 4010-2. Visitas para certificar o renovar Buenas Prácticas de Manufactura (BPM) de establecimientos de productos fitoterapéuticos. UVT 395,31. Nota: los decimales del valor de la tarifa publicado en pesos, han sido redondeados al número entero superior más próximo.
Tarifa código 4400. Verificación de requerimientos pendientes en el marco de la certificación/ renovación o ampliación de buenas prácticas de elaboración, buenas prácticas de elaboración de radiofármacos, buenas prácticas de laboratorio o buenas prácticas de manufactura (de medicamentos, gases medicinales, antivenenos, medicamentos biológicos, productos fitoterapéuticos, medicamentos homeopáticos o suplementos dietarios) para los establecimientos competencia de la Dirección de Medicamentos y Productos Biológicos. UVT 44,52. (Más 81,26 UVT por visita en planta a nivel nacional) (Más 267,50 UVT por visita en planta en el exterior Zona 1: Centroamérica; el caribe; Suramérica excepto Brasil, Chile, Argentina y Puerto Rico) (Más 417,89 UVT por visita en planta en el exterior Zona 2: Estados Unidos; Canadá; Chile; Brasil; África y Puerto Rico) (Más 679,17 UVT por visita en planta en el exterior Zona 3: Europa; Asia; Oceanía; México y Argentina). Nota: los decimales del valor de la tarifa
Tarifa código 4011. Visitas para certificar o renovar Buenas Prácticas de Manufactura (BPM) de establecimientos de productos fitoterapéuticos, Visita en planta a nivel Internacional Zona 1 Centroamérica; el caribe; Suramérica excepto Brasil, Chile, Argentina y Puerto Rico. (Más1026.77 UVT por visita en Zona 2: Estados Unidos; Canadá; Chile; Brasil; África y Puerto Rico) o (Más 2129.44 UVT por visita en Zona 3: Oceanía; México y Argentina). UVT 1225,28. Nota: los decimales del valor de la tarifa publicado en pesos, han sido redondeados al número entero superior más próximo.
Tarifa código 4090. Certificación o renovación de certificación de Buenas Prácticas de Manufactura (BPM) a laboratorios de medicamentos en el Exterior. Zona 1: Centroamérica; El Caribe; Suramérica excepto Brasil, Chile, Argentina y Puerto Rico. UVT 1236,96. (Mas 1026, 76 UVT Zona 2: Estados Unidos; Canadá; Chile; Brasil) o (Mas 2129.43 UVT Zona 3: Europa; Asia; Oceanía; México y Argentina). " Nota: los decimales del valor de la tarifa publicado en pesos, han sido redondeados al número entero superior más próximo.
Tarifa código 4006-9. Visita de certificación, renovación o ampliación de la certificación en Buenas Prácticas de Manufactura (BPM) de medicamentos biológicos procesos de manufactura de los ingredientes farmacéuticos activos (IFAs), producto intermedio, producto a granel, envasado y/o liofilización, hasta producto terminado; máximo cuatro (04) productos, en una misma dirección y razón social, Visita en planta a nivel Nacional. UVT 775,56. (Más 649.18 UVT por visita en Zona 1: Centroamérica; el caribe; Suramérica excepto Brasil, Chile, Argentina y Puerto Rico) o (Más 1,421.61 UVT por visita en Zona 2: Estados Unidos; Canadá; Chile; Brasil; África y Puerto Rico) o (Más 2,997.70 UVT por visita en Zona 3: Asia; Oceanía; México y Argentina). Nota: los decimales del valor de la tarifa publicado en pesos, han sido redondeados al número entero superior más próximo.
Tarifa código 4094-9. Visitas de Ampliación de la Certificación a establecimientos certificados con Buenas Prácticas de Laboratorio (BPL) para la autorización de nuevas técnicas analíticas, nuevas áreas de análisis, nuevos instrumentos y o equipos de análisis, cambios mayores o críticos en las metodologías de análisis, la realización de análisis específicos para estudio de estabilidad y demás ensayos que no hayan sido autorizados en las anteriores visitas de certificación ubicados en el territorio Nacional. UVT 291,47. (Más 376.70 UVT por visita en Zona 1: Centroamérica; el caribe; Suramérica excepto Brasil, Chile, Argentina y Puerto Rico) o (Más 698.86 UVT por visita en Zona 2: Estados Unidos; Canadá; Chile; Brasil; África y Puerto Rico) o (Más 1101.98 UVT por visita en Zona 3: Oceanía; México y Argentina)." Nota: los decimales del valor de la tarifa publicado en pesos, han sido redondeados al número entero superior más próximo."
Tarifa código 4094-1. Visitas de certificación o renovación de la certificación de Buenas Prácticas de Laboratorio (BPL) Establecimientos externos que presten servicios de Control de Calidad de Medicamentos, ubicados en el territorio Nacional o Establecimientos que realicen análisis de Control de Calidad de Medicamentos que pertenezcan al laboratorio fabricante, ubicado en el territorio Nacional. UVT 339,43. (Más 391.18 UVT por visita en Zona 1: Centroamérica; el caribe; Suramérica excepto Brasil, Chile, Argentina y Puerto Rico) o (Más 731.37 UVT por visita en Zona 2: Estados Unidos; Canadá; Chile; Brasil; África y Puerto Rico) o (Más 1159.26 UVT por visita en Zona 3: Oceanía; México y Argentina)." Nota: los decimales del valor de la tarifa publicado en pesos, han sido redondeados al número entero superior más próximo.
Tarifa código 4094-13. Visitas de certificación o renovación de la certificación (BPM) de medicamentos, en conjunto con visita de Certificación o renovación de la certificación (BPL) que funcionen en las mismas instalaciones y con la misma razón social del laboratorio fabricante ubicados en el territorio Nacional. UVT 564,55 (Más 846.52 UVT por visita en Zona 1: Centroamérica; el caribe; Suramérica excepto Brasil, Chile, Argentina y Puerto Rico) o (Más 1958.99 UVT por visita en Zona 2: Estados Unidos; Canadá; Chile; Brasil; África y Puerto Rico) o (Más 3144.23 UVT por visita en Zona 3: Europa; Asia; Oceanía; México y Argentina). Nota: los decimales del valor de la tarifa publicado en pesos, han sido redondeados al número entero superior más próximo.
Tarifa código 4099. Certificación o renovación en Buenas Prácticas de Biodisponibilidad (BD) y Bioequivalencia (BE), establecimientos ubicados en el territorio Nacional. UVT 386,54. (Más 381.42 UVT por visita en Zona 1: Centroamérica; el caribe; Suramérica excepto Brasil, Chile, Argentina y Puerto Rico) o (Más 750.98 UVT por visita en Zona 2: Estados Unidos; Canadá; Chile; Brasil; África y Puerto Rico) o (Más 1652.71 UVT por visita en Zona 3: Europa; Asia; Oceanía; México y Argentina). Nota: los decimales del valor de la tarifa publicado en pesos, han sido redondeados al número entero superior más próximo.
Tarifa código 4006-1. Visita de certificación, renovación o ampliación de la certificación en Buenas Prácticas de Manufactura (BPM) de medicamentos biológicos procesos de manufactura de los ingredientes farmacéuticos activos (IFAs), y producto intermedio (si aplica) máximo cuatro (04) ingredientes farmacéuticos activos (IFAs), en una misma dirección y razón social, Visita en planta a nivel Nacional. UVT 624,40. (Más 519.50 UVT por visita en Zona 1: Centroamérica; el caribe; Suramérica excepto Brasil, Chile, Argentina y Puerto Rico) o (Más 1137.44 UVT por visita en Zona 2: Estados Unidos; Canadá; Chile; Brasil; África y Puerto Rico) o (Más 2398.31 UVT por visita en Zona 3: Europa; Asia; Oceanía; México y Argentina). Nota: los decimales del valor de la tarifa publicado en pesos, han sido redondeados al número entero superior más próximo.
Tarifa código 4006-5. Visita de certificación, renovación o ampliación de la certificación en Buenas Prácticas de Manufactura (BPM) de medicamentos biológicos procesos de manufactura desde producto intermedio (si aplica), envasado y/o liofilización, producto a granel (si aplica), hasta producto terminado; máximo cuatro (04) productos, en una misma dirección y razón social, Visita en planta a nivel Nacional. UVT 624,40 (Más 519.50 UVT por visita en Zona 1: Centroamérica; el caribe; Suramérica excepto Brasil, Chile, Argentina y Puerto Rico) o (Más 1137.44 UVT por visita en Zona 2: Estados Unidos; Canadá; Chile; Brasil; África y Puerto Rico) o (Más 2398.31 UVT por visita en Zona 3: Europa; Asia; Oceanía; México y Argentina). Nota: los decimales del valor de la tarifa publicado en pesos, han sido redondeados al número entero superior más próximo.
Tarifa código 4006-13. Visita de certificación, renovación o ampliación de la certificación en Buenas Prácticas de Manufactura (BPM) de medicamentos biológicos en capacidad instalada de áreas, equipos y procesos productivos, sin incluir producto nuevo, en una misma dirección y razón social, Visita en planta a nivel Nacional. UVT 335,46. (Más 322.08 UVT por visita en Zona 1 Centroamérica; el caribe; Suramérica excepto Brasil, Chile, Argentina y Puerto Rico) o (Más 731.08 UVT por visita en Zona 2: Estados Unidos; Canadá; Chile; Brasil; África y Puerto Rico) o (Más 1601.86 UVT por visita en Zona 3: Europa; Asia; Oceanía; México y Argentina). Nota: los decimales del valor de la tarifa publicado en pesos, han sido redondeados al número entero superior más próximo.
Tarifa código 4040. Visitas de certificación o renovación de certificación de Buenas Prácticas de Manufactura (BPM) de acondicionamiento secundario o pesaje (dispensación y/o muestreo) de establecimientos de: medicamentos, medicamentos biológicos, productos fitoterapéuticos, medicamentos homeopáticos o acondicionamiento secundario exclusivo de suplementos dietarios, visita en planta a nivel Nacional. UVT 335,30. (Más 132.43 UVT por visita en Zona 1 Centroamérica; el caribe; Suramérica excepto Brasil, Chile, Argentina y Puerto Rico) o (Más 430.85 UVT por visita en Zona 2: Estados Unidos; Canadá; Chile; Brasil; África y Puerto Rico) o (Más 1046.78 UVT por visita en Zona 3: Europa; Asia; Oceanía; México y Argentina). Nota: los decimales del valor de la tarifa publicado en pesos, han sido redondeados al número entero superior más próximo.
Tarifa código 4060. isitas de certificación o renovación de certificación Buenas Prácticas de Manufactura (BPM) Establecimientos de gases medicinales, visita en planta en Zona 1: Centroamérica; el caribe; Suramérica excepto Brasil, Chile, Argentina y Puerto Rico. UVT 722,32. (Más 243.56 UVT por visita en Zona 2: Estados Unidos; Canadá; Chile; Brasil; África y Puerto Rico) o (Más 1071.81 UVT por visita en Zona 3: Europa; Asia; Oceanía; México y Argentina). Nota: los decimales del valor de la tarifa publicado en pesos, han sido redondeados al número entero superior más próximo.</t>
  </si>
  <si>
    <t xml:space="preserve">Resolución; 2023052539; 2023
Resolución; 2022043168; 2022
Resolución; 2022001026; 2022
Decreto; 1889; 2021
Ley; 2069; 2020
Resolución; 2019058384; 2019
Resolución; 4245; 2015
Resolución; 719; 2014
Resolución; 003619; 2013
Resolución; 2015; 2011
Resolución; 2011012580; 2011
Resolución; 4410; 2009
Resolución; 3665; 2009
Resolución; 444; 2008
Resolución; 3028; 2008
Resolución; 4594; 2007
Resolución; 1403; 2007
Resolución; 5107; 2005
Resolución; 3774; 2004
Resolución; 1087; 2001
Resolución; 3131; 1998
Resolución; 3183; 1995
Ley; 399; 1997
Norma internacional; 516; 2002
Directiva; 516; 2002
Decreto Ley; 019; 2012
Decreto; 2078; 2012
Decreto; 2086; 2010
Decreto; 3863; 2008
Decreto; 3249; 2006
Decreto; 2200; 2005
Decreto; 3554; 2004
Decreto; 2266; 2004
Decreto; 549; 2001
Decreto; 219; 1998
Resolución; 20190035791; 2019
Resolución; 2020046413; 2020
Decreto; 335; 2022
Resolución; 2022021123; 2022
Resolución; 2023036099; 2023
</t>
  </si>
  <si>
    <t>https://visorsuit.funcionpublica.gov.co/auth/visor?fi=243</t>
  </si>
  <si>
    <t>Formato solicitud de trámites (visitas, certificaciones y certificados)
Formato para la solicitud de certificación en buenas prácticas de biodisponibilidad (BD) y bioequivalencia (BE)
Formato registro notificación electrónica
Guía
Tarjeta profesional del director técnico
Contrato laboral
Plano de las instalaciones
Listado de equipos</t>
  </si>
  <si>
    <t>Certificación, ampliación o renovación de cumplimiento de las Buenas Prácticas de Manufactura (BPM), Buenas Prácticas de Elaboración (BPE), Buenas Prácticas de Laboratorio (BPL).</t>
  </si>
  <si>
    <t>Se obtiene en 120 Dia(s) - Habil(es)</t>
  </si>
  <si>
    <t>Modificación de resoluciones de certificación de cumplimiento de las buenas prácticas de manufactura (BPM).</t>
  </si>
  <si>
    <t>Tarifa código 4007. Modificación de resoluciones de certificaciones de Buenas Prácticas de Manufactura (BPM). UVT 12,51. Nota: los decimales del valor de la tarifa publicado en pesos, han sido redondeados al número entero superior más próximo.</t>
  </si>
  <si>
    <t xml:space="preserve">Resolución; 2022043168; 2022
Resolución; 20190035791; 2019
Ley; 1437; 2011
Ley; 399; 1997
Decreto Ley; 019; 2012
Decreto; 2078; 2012
Decreto; 549; 2001
Resolución; 2019058384; 2019
Resolución; 2020046413; 2020
Ley; 2069; 2020
Decreto; 1889; 2021
Resolución; 2022001026; 2022
</t>
  </si>
  <si>
    <t>https://visorsuit.funcionpublica.gov.co/auth/visor?fi=245</t>
  </si>
  <si>
    <t>Formato solicitud de trámites (visitas, certificaciones y certificados)
Formato registro notificación electrónica
Soportes de la solicitud de modificación</t>
  </si>
  <si>
    <t xml:space="preserve"> Modificación de la certificación de cumplimiento de las Buenas Prácticas de Manufactura (BPM).</t>
  </si>
  <si>
    <t>Certificación de capacidad de almacenamiento y/o acondicionamiento de reactivos de diagnóstico in vitro.</t>
  </si>
  <si>
    <t>Tarifa código 4023-3. Certificación a importadores en: capacidad de almacenamiento y acondicionamiento de reactivos de diagnóstico in vitro, capacidad de almacenamiento y acondicionamiento de dispositivos médicos. UVT 79,51. Nota: los decimales del valor de la tarifa publicado en pesos, han sido redondeados al número entero superior más próximo.</t>
  </si>
  <si>
    <t xml:space="preserve">Resolución; 2022043168; 2022
Resolución; 20190035791; 2019
Resolución; 2013038979; 2013
Resolución; 132; 2006
Ley; 399; 1997
Decreto Ley; 019; 2012
Decreto; 2078; 2012
Decreto; 3770; 2004
Resolución; 2019058384; 2019
Ordenanza; 2020046413; 2020
Ley; 2069; 2020
Decreto; 1889; 2021
Resolución; 2022001026; 2022
</t>
  </si>
  <si>
    <t>https://visorsuit.funcionpublica.gov.co/auth/visor?fi=259</t>
  </si>
  <si>
    <t>Formato solicitud de trámites (visitas, certificaciones y certificados)
Listado de reactivos de diagnóstico In Vitro a importar
Plano
Soportes legales del director(a) técnico(a):
Organigrama</t>
  </si>
  <si>
    <t>Verificación de requisitos sanitarios de los bancos de las unidades de biomedicina reproductiva.</t>
  </si>
  <si>
    <t>Tarifa código 4023-1. Visitas de verificación de requisitos sanitarios de unidades de biomedicina reproductiva, bancos de semen y todos los demás bancos de componentes anatómicos. UVT 72,96. Nota: los decimales del valor de la tarifa publicado en pesos, han sido redondeados al número entero superior más próximo.</t>
  </si>
  <si>
    <t xml:space="preserve">Resolución; 2022043168; 2022
Resolución; 20190035791; 2019
Decreto; 1546; 1998
Decreto; 2078; 2012
Ley; 399; 1997
Ley; 019; 2012
Resolución; 3199; 1998
Resolución; 2019058384; 2019
Resolución; 2020046413; 2020
Ley; 2069; 2020
Decreto; 1889; 2021
Resolución; 2022001026; 2022
</t>
  </si>
  <si>
    <t>https://visorsuit.funcionpublica.gov.co/auth/visor?fi=261</t>
  </si>
  <si>
    <t>Formato solicitud de trámites (visitas, certificaciones y certificados)
Reporte técnico</t>
  </si>
  <si>
    <t>Concepto técnico para el funcionamiento de los bancos de las unidades de biomedicina reproductiva.</t>
  </si>
  <si>
    <t>Certificación de capacidad de producción a establecimientos fabricantes de dispositivos médicos sobre medida para salud visual y ocular</t>
  </si>
  <si>
    <t xml:space="preserve">Resolución; 605; 2015
Decreto; 1030; 2007
Ley; 715; 2001
Ley; 100; 1993
Ley; 09; 1979
</t>
  </si>
  <si>
    <t>https://visorsuit.funcionpublica.gov.co/auth/visor?fi=63759</t>
  </si>
  <si>
    <t>Documento
Organigrama del establecimiento.
Relación de dispositivos médicos
Acta</t>
  </si>
  <si>
    <t>Certificación de capacidad de adecuación de dispositivos médicos sobre medida, para la salud visual y ocular o el certificado de capacidad de dispensación de dispositivos médicos sobre medida</t>
  </si>
  <si>
    <t>Certificación de normas técnicas de fabricación a establecimientos fabricantes de productos de aseo, higiene y limpieza de uso doméstico</t>
  </si>
  <si>
    <t>Tarifa código 4024. Visitas para certificar normas técnicas de fabricación (NTF), para productos de aseo, higiene y limpieza de uso doméstico. UVT 229,20. Nota: los decimales del valor de la tarifa publicado en pesos, han sido redondeados al número entero superior más próximo.</t>
  </si>
  <si>
    <t xml:space="preserve">Resolución; 2022043168; 2022
Resolución; 2019058384; 2019
Resolución; 3113; 1998
Ley; 399; 1997
Decreto Ley; 019; 2012
Decreto; 2078; 2012
Decreto; 1545; 1998
Resolución; 20190035791; 2019
Resolución; 2020046413; 2020
Ley; 2069; 2020
Decreto; 1889; 2021
Resolución; 2022001026; 2022
</t>
  </si>
  <si>
    <t>https://visorsuit.funcionpublica.gov.co/auth/visor?fi=406</t>
  </si>
  <si>
    <t>Formato solicitud de trámites (visitas, certificaciones y certificados)
Listado de equipos
Tarjeta profesional del director técnico
Diploma del director técnico
Plano de las instalaciones
Contrato de trabajo del director técnico</t>
  </si>
  <si>
    <t>Certificación de normas técnicas de fabricación a establecimientos fabricantes de productos de aseo, higiene y limpieza de uso doméstico.</t>
  </si>
  <si>
    <t>Certificación de buenas prácticas clínicas (BPC) en las instituciones prestadoras de servicios de salud donde se llevan a cabo investigación con medicamentos en seres humanos, mediante uso o aplicación</t>
  </si>
  <si>
    <t>Tarifa código 4089. Visita de verificación de nuevas condiciones en la certificación de Buenas Prácticas Clínicas (BPC), que aplica para los componentes: comité de ética, laboratorio clínico, servicio farmacéutico y cambios de sede de la institución certificada. UVT 106,31. Nota: Los decimales del valor de la tarifa publicado en pesos, han sido redondeados al número entero superior más próximo.
Tarifa código 4089-1. Verificación documental de cambios en la certificación de Buenas Prácticas Clínicas (BPC) que impliquen: nuevos servicios asistenciales (hospitalización y/o ambulatorios) institucionales o contratados, para investigación clínica, a excepción de servicio farmacéutico y laboratorio clínico; cierre de servicios asistenciales, para investigación clínica; inclusión de actividades de ajuste y adecuación de dosis de medicamentos, para investigación clínica; cambio en nomenclatura de la institución; cambio de razón social y/o de número de identificación tributaria; cambio de sede de comité de ética. UVT 31,92. Nota: Los decimales del valor de la tarifa publicado en pesos, han sido redondeados al número entero superior más próximo.
Tarifa código 4010-1. Visita para certificar o renovar Buenas Prácticas de Manufactura (BPM) de establecimientos con plantas o áreas dedicadas exclusivamente a la producción de suplementos dietarios. Visitas para certificar o renovar las Buenas Prácticas Clínicas (BPC) en las instituciones donde se llevan a cabo investigaciones con seres humanos, mediante la aplicación y uso de medicamentos. UVT 446,24. Nota: Los decimales del valor de la tarifa publicado en pesos, han sido redondeados al número entero superior más próximo.</t>
  </si>
  <si>
    <t xml:space="preserve">Resolución; 2022043168; 2022
Resolución; 2019058384; 2019
Decreto; 2200; 2005
Decreto; 2078; 2012
Ley; 399; 1997
Ley; 019; 2012
Resolución; 8430; 1993
Resolución; 3823; 1997
Resolución; 1995; 1999
Resolución; 1403; 2007
Resolución; 2378; 2008
Resolución; 2011020764; 2011
Resolución; 2003; 2014
Resolución; 20190035791; 2019
Resolución; 2020046413; 2020
Ley; 2069; 2020
Decreto; 1889; 2021
Resolución; 2022001026; 2022
</t>
  </si>
  <si>
    <t>https://visorsuit.funcionpublica.gov.co/auth/visor?fi=414</t>
  </si>
  <si>
    <t>Extranjeros, Instituciones o dependencias públicas, Organizaciones</t>
  </si>
  <si>
    <t>Formato registro notificación electrónica</t>
  </si>
  <si>
    <t xml:space="preserve"> Certificación en buenas prácticas clínicas (BPC).</t>
  </si>
  <si>
    <t xml:space="preserve">Se obtiene en 125 Dia(s) - Habil(es)
</t>
  </si>
  <si>
    <t>Certificación para establecimiento procesador de alimentos y bebidas alcohólicas en condiciones sanitarias y Buenas Prácticas de Manufactura (BPM)</t>
  </si>
  <si>
    <t>Tarifa código 4080. Autorización de nuevas materias primas, sustancias, insumos y aditivos para la fabricación de materiales objetos, envases y equipamientos, destinados a entrar en contacto con los alimentos y bebidas para consumo humano; materiales reciclados importados y envases, objetos o equipamientos importados fabricados con material reciclado. UVT 191,17. Nota: Los decimales del valor de la tarifa publicado en pesos, han sido redondeados al número entero superior más próximo.
Tarifa código 4081-2. Autorización de materiales reciclados utilizados en la fabricación de objetos, envases, materiales y equipamientos destinados a entrar en contacto con alimentos y bebidas para consumo humano. UVT 422,19. Nota: los decimales del valor de la tarifa publicado en pesos, han sido redondeados al número entero superior más próximo.
Tarifa código 4029. Verificación de Buenas Prácticas de Manufactura (BPM) en industrias o fábricas de alimentos; Visitas de certificación o renovación de certificación de Buenas Prácticas de Manufactura (BPM) a plantas productoras de alimentos que van a elaborar suplementos dietarios. Visitas de certificación o renovación de Buenas Prácticas de Manufactura a establecimientos fabricantes, procesadores, mezcladores o envasadores de aditivos alimentarios. UVT 183,50. Nota: los decimales del valor de la tarifa publicado en pesos, han sido redondeados al número entero superior más próximo.
Tarifa código 4079. Certificación de Buenas Prácticas de Fabricación (BPF) para establecimientos dedicados a la fabricación de materiales, objetos, envases y equipamientos destinados a entrar en contacto con alimentos y bebidas para consumo humano. UVT 422,42. Nota: los decimales del valor de la tarifa publicado en pesos, han sido redondeados al número entero superior más próximo.
Tarifa código 4077-1. Visita y certificación de Buenas Prácticas de Manufactura (BPM) en plantas que fabriquen, elaboren, hidraten y envasen bebidas alcohólicas clasificadas en los términos del Decreto 957 de 2019 Artículo 2.2.1.13.2.2 y en el marco de las disposiciones sanitarias vigentes o aquellas que las modifique o sustituya. (pequeñas empresas). UVT 224,64. Mas 176,74 UVT (medianas y grandes empresas)" Nota: los decimales del valor de la tarifa publicado en pesos, han sido redondeados al número entero superior más próximo.
Tarifa código 4077-3. Visita y certificación de buenas prácticas de manufactura (BPM) a los establecimientos que fabriquen, elaboren, hidraten y/o envasen bebidas alcohólicas clasificados como microempresarios en los términos del Decreto 957 de 2019 Artículo 2.2.1.13.2.2. y en el marco de las disposiciones del Decreto 1366 de 2020 o aquellas que las modifique o sustituya. UVT 161,84. Nota: Los decimales del valor de la tarifa publicado en pesos, han sido redondeados al número entero superior más próximo.</t>
  </si>
  <si>
    <t xml:space="preserve">Resolución; 2023036099; 2023
Resolución; 2022001026; 2022
Decreto; 1889; 2021
Ley; 2069; 2020
Resolución; 2020046413; 2020
Decreto; 1366; 2020
Resolución; 2019058384; 2019
Decreto; 3075; 1997
Decreto; 1686; 2012
Decreto; 2078; 2012
Decreto Ley; 019; 2012
Ley; 9; 1979
Ley; 399; 1997
Resolución; 20190035791; 2019
Resolución; 2022043168; 2022
</t>
  </si>
  <si>
    <t>https://visorsuit.funcionpublica.gov.co/auth/visor?fi=419</t>
  </si>
  <si>
    <t xml:space="preserve">Formato solicitud de trámites (visitas, certificaciones y certificados)
</t>
  </si>
  <si>
    <t>Certificación en Buenas Prácticas de Manufactura (BPM) para establecimiento procesador de alimentos y bebidas alcohólicas.</t>
  </si>
  <si>
    <t>Se obtiene en 75 Dia(s) - Habil(es)</t>
  </si>
  <si>
    <t>Certificación de Buenas Prácticas de Manufactura (BPM), a establecimientos fabricantes de dispositivos médicos y reactivos de diagnóstico in vitro.</t>
  </si>
  <si>
    <t>Tarifa código 4023-2. Certificación a fabricantes en: capacidad de producción de dispositivos médicos sobre medida para la salud visual y ocular; condiciones sanitarias de dispositivos médicos; condiciones sanitarias de reactivos de diagnóstico in-vitro. UVT 99,89. Nota: los decimales del valor de la tarifa publicado en pesos, han sido redondeados al número entero superior más próximo.</t>
  </si>
  <si>
    <t xml:space="preserve">Resolución; 2022043168; 2022
Resolución; 20190035791; 2019
Ley; 399; 1997
Decreto Ley; 019; 2012
Decreto; 2078; 2012
Decreto; 4725; 2005
Decreto; 3770; 2004
Resolución; 2019058384; 2019
Resolución; 2020046413; 2020
Ley; 2069; 2020
Decreto; 1889; 2021
Resolución; 2022001026; 2022
</t>
  </si>
  <si>
    <t>https://visorsuit.funcionpublica.gov.co/auth/visor?fi=423</t>
  </si>
  <si>
    <t>Formato solicitud de trámites (visitas, certificaciones y certificados)
Lista de inventario
Plano
Organigrama
Lista de dispositivos médicos a elaborar
Soportes legales del director(a) técnico(a)</t>
  </si>
  <si>
    <t>Certificación de Buenas Prácticas de Manufactura (BPM), a establecimientos fabricantes de dispositivos médicos o reactivos de diagnóstico in vitro</t>
  </si>
  <si>
    <t xml:space="preserve"> Se obtiene en 90 Dia(s) - Habil(es)</t>
  </si>
  <si>
    <t>Certificación y ampliación de apertura y funcionamiento de establecimientos que elaboren y adapten dispositivos médicos sobre medida de prótesis y ortesis externa</t>
  </si>
  <si>
    <t>Tarifa código 4200-2. Visita y certificado sanitario de apertura y funcionamiento de establecimientos que reparan dispositivos médicos sobre medida de ayuda auditiva. UVT 119,17. Nota: los decimales del valor de la tarifa publicado en pesos, han sido redondeados al número entero superior más próximo."
Tarifa código 4069-1. Visita y certificado de ampliación de líneas de certificado sanitario de apertura y funcionamiento de establecimientos que elaboran y adaptan dispositivos médicos sobre medida de tecnología ortopédica externa. UVT 159,71. Nota: los decimales del valor de la tarifa publicado en pesos, han sido redondeados al número entero superior más próximo.
Tarifa código 4200-4: Visita y certificado de autorización de apertura y funcionamiento de establecimientos que fabrican y/o reparan dispositivos médicos sobre medida bucal. UVT 158,59. Nota: los decimales del valor de la tarifa publicado en pesos, han sido redondeados al número entero superior más próximo.
Tarifa código 4200-5: Visita y certificado de autorización de apertura y funcionamiento de establecimientos que reparan dispositivos médicos sobre medida bucal UVT 107,29. Nota: los decimales del valor de la tarifa publicado en pesos, han sido redondeados al número entero superior más próximo.
"Tarifa código 4200-1. Visita y certificado sanitario de apertura y funcionamiento de establecimientos que fabrican, ensamblan y reparan dispositivos médicos sobre medida de ayuda auditiva o Visita y certificado sanitario de apertura y funcionamiento de establecimientos que elaboran y adaptan dispositivos médicos sobre medida de tecnología ortopédica externa. UVT 169,15. Nota: los decimales del valor de la tarifa publicado en pesos, han sido redondeados al número entero superior más próximo."
Tarifa código 4200-6: Visita y certificado de ampliación de líneas de autorización de apertura y funcionamiento de establecimientos que fabrican y/o reparan dispositivos médicos sobre medida bucal o Visita de ampliación de líneas de certificado sanitario de apertura y funcionamiento de establecimientos que fabrican, ensamblan o reparan dispositivos médicos sobre medida de ayuda auditiva UVT 138,07. Nota: los decimales del valor de la tarifa publicado en pesos, han sido redondeados al número entero superior más próximo.</t>
  </si>
  <si>
    <t xml:space="preserve">Resolución; 2023036099; 2023
Resolución; 039580; 2022
Resolución; 214; 2022
Resolución; 2020046413; 2020
Resolución; 2019058384; 2019
Decreto; 019; 2012
Decreto; 2078; 2012
Ley; 399; 1997
Resolución; 1319; 2010
Resolución; 20190035791; 2019
Resolución; 2968; 2015
Resolución; 5491; 2017
Ley; 2069; 2020
Decreto; 1889; 2021
Resolución; 2022001026; 2022
Ley; 1618; 2013
Resolución; 2022039580; 2022
Resolución; 2022043168; 2022
</t>
  </si>
  <si>
    <t>https://visorsuit.funcionpublica.gov.co/auth/visor?fi=424</t>
  </si>
  <si>
    <t>Formato solicitud de trámites (visitas, certificaciones y certificados)
Organigrama
Información sobre el director técnico (tecnología ortopédica externa) o director cientifico y director de producción (ayuda auditiva)
Listado
Manual
Plano
Autorización
Información sobre el director técnico (tecnología ortopédica externa, bucal) o director científico (ayuda auditiva)
Manual de procesos y procedimientos</t>
  </si>
  <si>
    <t xml:space="preserve"> Para tecnología ortopédica externa: certificado de apertura y funcionamiento de establecimientos que elaboran y adaptan dispositivos médicos sobre medida de tecnología ortopédica externa. Para ayuda auditiva: certificado sanitario de apertura y funcionamiento de establecimientos que fabrican, ensamblan y reparan dispositivos médicos sobre medida de ayuda auditiva o certificado sanitario de aper</t>
  </si>
  <si>
    <t>Modificación de registro sanitario, permiso sanitario o de comercialización; cambios o actualización de notificación sanitaria.</t>
  </si>
  <si>
    <t xml:space="preserve">Tarifa código 90116.
Tarifa código 90122.
Tarifa código 90123.
Tarifa código 90124.
Tarifa código 90125.
Tarifa código 90094.
Tarifa código 90106.
Tarifa código 90117.
Tarifa código 90118.
Tarifa código 90111.
Tarifa código 90119.
Tarifa código 4001-21.
Tarifa código 4001-22. 
Tarifa código 4001-23.
Tarifa código 4001-36.
Tarifa código 4001-66.
Tarifa código 4001-67.
Tarifa código 4001-68.
Tarifa código 4001-69.
Tarifa código 4001.
Tarifa código 4001-26.
Tarifa código 4001-37.
Tarifa código 4001-38.
Tarifa código 4001-31. 
Tarifa código 4001-39.
Tarifa código 4001-24.
Tarifa código 4001-71.
Tarifa código 90104.
Tarifa código 90131.
Tarifa código 4001-72.
Tarifa código 90095.
Tarifa código 4001-1.
Tarifa código 4001-32.
Tarifa código 4001-25.
Tarifa código 90105.
Tarifa código 4001-40.
Tarifa código 90120. 
Tarifa código 90112.
Tarifa código 4001-73.
Tarifa código 90134.
Tarifa código 4001-74.
Tarifa código 4001-75.
Tarifa código 90136. 
Tarifa código 4001-76.
Tarifa código 90137.
Tarifa codigo 4001-77.
Tarifa código 90138.
Tarifa código 4001-78.
Tarifa código 90139.
</t>
  </si>
  <si>
    <t xml:space="preserve">Resolución; 2023052539; 2023
Resolución; 2023016927; 2023
Resolución; 2022018438; 2022
Decreto; 1036; 2022
Decreto; 334; 2022
Resolución; 2020014308; 2020
Decreto; 557; 2020
Resolución; 2019058384; 2019
Decreto; 1686; 2012
Decreto; 1036; 2018
Decreto; 582; 2017
Decreto; 843; 2016
Resolución; 2674; 2013
Resolución; 719; 2015
Decreto; 1782; 2014
Decreto; 3192; 1983
Decreto; 2092; 1986
Decreto; 365; 1994
Decreto; 677; 1995
Decreto; 2311; 1996
Decreto; 1843; 1997
Decreto; 3075; 1997
Decreto; 1545; 1998
Decreto; 219; 1998
Decreto; 612; 2000
Decreto; 2266; 2004
Decreto; 3554; 2004
Decreto; 3770; 2004
Decreto; 4725; 2005
Decreto; 3249; 2006
Decreto; 3863; 2008
Decreto; 2078; 2012
Decreto Ley; 019; 2012
Norma internacional; 516; 2002
Norma internacional; 706; 2008
Ley; 399; 1997
Resolución; 2514; 1995
Resolución; 2019035791; 2019
Resolución; 2020046413; 2020
Ley; 2069; 2020
Decreto; 1889; 2021
Resolución; 2022001026; 2022
Resolución; 2022043168; 2022
Resolución; 2023036099; 2023
</t>
  </si>
  <si>
    <t>https://visorsuit.funcionpublica.gov.co/auth/visor?fi=426</t>
  </si>
  <si>
    <t xml:space="preserve">Formato único de modificación de la información de registro sanitario automático de productos de aseo, higiene y limpieza
Formato único de registro, permiso o notificación sanitaria de alimentos
Formato único de bebidas alcohólicas
Formato único de diligenciamiento de dispositivos médicos
Formato único de medicamentos
Formato solicitud de modificaciones al registro sanitario de productos biológicos
Formato único para presentación de solicitudes ante la Dirección de Cosméticos, Aseo, Plaguicidas y Productos de Higiene Doméstica para Plaguicidas de Uso Doméstico
Formato único de diligenciamiento de reactivos de diagnóstico in vitro
Formato único de diligenciamiento de reactivos no IVD
Formulario único para presentación de solicitudes de registros sanitarios de productos fitoterapéuticos, medicamentos homeopáticos y suplementos dietarios
Formato registro notificación electrónica
Recibo de consignación
Documento de acreditación técnica y legal
Certificado de Buenas Prácticas de Manufactura BPM
</t>
  </si>
  <si>
    <t>Modificación de Registro Sanitario, Permiso Sanitario y actualización o cambios de Notificación Sanitaria</t>
  </si>
  <si>
    <t>Certificaciones y autorizaciones de los productos competencia del INVIMA</t>
  </si>
  <si>
    <t xml:space="preserve">Tarifa código 4002-23.
Tarifa código 4002-24.
Tarifa código 4002-26.
Tarifa código 4002-32.
Tarifa código 4002-33.
Tarifa código 4002-36.
Tarifa código 4002-37.
Tarifa código 4002-38.
Tarifa código 4001-42.
Tarifa código 4002-2.
Tarifa código 4002-25.
Tarifa código 4002-5.
Tarifa código 4002-34.
Tarifa código 4045. 
Tarifa código 4002-4.
Tarifa código 4002-41.
Tarifa código 4002-10.
Tarifa código 4002-15.
Tarifa código 4002-20.
Tarifa código 4002-27.
Tarifa código 4002-3.
Tarifa código 4002-6.
Tarifa código 4081-3. 
</t>
  </si>
  <si>
    <t xml:space="preserve">Resolución; 2023052539; 2023
Resolución; 2023016927; 2023
Resolución; 2022039580; 2022
Resolución; 2022001026; 2022
Decreto; 1889; 2021
Ley; 2069; 2020
Resolución; 2020046413; 2020
Resolución; 2018035612; 2018
Resolución; 3772; 2013
Resolución; 2674; 2013
Resolución; 2013034419; 2013
Resolución; 5893; 2012
Resolución; 333; 2011
Resolución; 4150; 2009
Resolución; 2606; 2009
Resolución; 2997; 2007
Resolución; 2434; 2006
Resolución; 016563; 2002
Resolución; 243710; 1999
Resolución; 599; 1998
Ley; 1437; 2011
Ley; 1564; 2012
Ley; 399; 1997
Ley; 100; 1993
Ley; 9; 1979
Norma internacional; 706; 2008
Norma internacional; 705; 2008
Norma internacional; 516; 2002
Norma internacional; 506; 2001
Decreto; 925; 2013
Decreto; 249; 2013
Decreto; 2078; 2012
Decreto; 1954; 2012
Decreto; 1686; 2012
Decreto; 2086; 2010
Decreto; 1313; 2010
Decreto; 426; 2009
Decreto; 3275; 2009
Decreto; 272; 2009
Decreto; 4320; 2008
Decreto; 4124; 2008
Decreto; 3863; 2008
Decreto; 4957; 2007
Decreto; 4858; 2007
Decreto; 383; 2007
Decreto; 1541; 2007
Decreto; 038; 2009
Decreto; 4562; 2006
Decreto; 3249; 2006
Decreto; 1861; 2006
Decreto; 4764; 2005
Decreto; 4725; 2005
Decreto; 4445; 2005
Decreto; 4444; 2005
Decreto; 3733; 2005
Decreto; 2888; 2005
Decreto; 919; 2004
Decreto; 481; 2004
Decreto; 4406; 2004
Decreto; 4149; 2004
Decreto; 4136; 2004
Decreto; 3770; 2004
Decreto; 3554; 2004
Decreto; 3553; 2004
Decreto; 2493; 2004
Decreto; 2350; 2004
Decreto; 2266; 2004
Decreto; 822; 2003
Decreto; 2510; 2003
Decreto; 2198; 2003
Decreto; 2685; 1999
Decreto; 219; 1998
Decreto; 1545; 1998
Decreto; 3075; 1997
Decreto; 677; 1995
Decreto; 1843; 1991
Decreto; 2092; 1986
Documento técnico; Acta 5; 2011
Documento técnico; 9060610; 2009
Circular; 50012982013; 2013
Circular; 050; 2012
Resolución; 719; 2015
Resolución; 20190035791; 2019
Resolución; 2019058384; 2019
Resolución; 5109; 2005
Decreto Ley; 19; 2012
Resolución; 2020046395; 2019
Resolución; 557; 2022
Resolución; 2022018438; 2022
Resolución; 2022043168; 2022
Resolución; 2023036099; 2023
</t>
  </si>
  <si>
    <t>https://visorsuit.funcionpublica.gov.co/auth/visor?fi=454</t>
  </si>
  <si>
    <t>Ninguno</t>
  </si>
  <si>
    <t>Se obtiene en 20 Dia(s) - Habil(es)</t>
  </si>
  <si>
    <t>Inscripción de establecimientos de alimentos</t>
  </si>
  <si>
    <t xml:space="preserve">Resolución; 2022043168; 2022
Ley; 399; 1997
Resolución; 20190035791; 2019
Resolución; 2674; 2013
Resolución; 2195; 2010
Resolución; 4150; 2009
Resolución; 2606; 2009
Resolución; 3462; 2008
Decreto Ley; 019; 2012
Decreto; 2078; 2012
Resolución; 2019058384; 2019
Resolución; 2020046413; 2020
Ley; 2069; 2020
Decreto; 1889; 2021
Resolución; 2022001026; 2022
</t>
  </si>
  <si>
    <t>https://visorsuit.funcionpublica.gov.co/auth/visor?fi=456</t>
  </si>
  <si>
    <t>Diligenciar la información de forma completa.</t>
  </si>
  <si>
    <t xml:space="preserve"> Código de inscripción del establecimiento ante el INVIMA</t>
  </si>
  <si>
    <t>Se obtiene de forma inmediata</t>
  </si>
  <si>
    <t>Visto bueno de importación en línea</t>
  </si>
  <si>
    <t>Tarifa código 4003. Vistos buenos de importación y exportación por ítem de producto. UVT 0,45. Nota: los decimales del valor de la tarifa publicado en pesos, han sido redondeados al número entero superior más próximo.</t>
  </si>
  <si>
    <t xml:space="preserve">Resolución; 2022043168; 2022
Resolución; 2019058384; 2019
Resolución; 2674; 2013
Resolución; 333; 2011
Resolución; 4150; 2009
Resolución; 2606; 2009
Resolución; 2997; 2007
Resolución; 2434; 2006
Resolución; 5109; 2005
Resolución; 2002001679; 2002
Resolución; 16563; 2002
Ley; 19; 2012
Ley; 1437; 2011
Ley; 100; 1993
Ley; 9; 1979
Norma internacional; 706; 2008
Norma internacional; 705; 2008
Norma internacional; 516; 2002
Norma internacional; 506; 2001
Decreto; 925; 2013
Decreto; 249; 2013
Decreto; 2078; 2012
Decreto; 1686; 2012
Decreto; 2086; 2010
Decreto; 1313; 2010
Decreto; 426; 2009
Decreto; 3275; 2009
Decreto; 038; 2009
Decreto; 4320; 2008
Decreto; 4124; 2008
Decreto; 4957; 2007
Decreto; 4858; 2007
Decreto; 383; 2007
Decreto; 1541; 2007
Decreto; 4562; 2006
Decreto; 3249; 2006
Decreto; 1861; 2006
Decreto; 4764; 2005
Decreto; 4725; 2005
Decreto; 3733; 2005
Decreto; 2888; 2005
Decreto; 919; 2004
Decreto; 481; 2004
Decreto; 4406; 2004
Decreto; 4149; 2004
Decreto; 4136; 2004
Decreto; 3770; 2004
Decreto; 3554; 2004
Decreto; 3553; 2004
Decreto; 2493; 2004
Decreto; 2350; 2004
Decreto; 2266; 2004
Decreto; 822; 2003
Decreto; 2510; 2003
Decreto; 2198; 2003
Decreto; 2685; 1999
Decreto; 219; 1998
Decreto; 1545; 1998
Decreto; 3075; 1997
Decreto; 677; 1995
Decreto; 1843; 1991
Decreto; 2092; 1986
Documento técnico; Acta 5; 2011
Documento técnico; 9060610; 2009
Circular; 50012982013; 2013
Circular; 050; 2012
Resolución; 20190035791; 2019
Ley; 399; 1997
Resolución; 2020046413; 2020
Ley; 2069; 2020
Decreto; 1889; 2021
Resolución; 2022001026; 2022
</t>
  </si>
  <si>
    <t>https://visorsuit.funcionpublica.gov.co/auth/visor?fi=503</t>
  </si>
  <si>
    <t xml:space="preserve">Formulario electrónico establecido en la página web www.vuce.gov.co.
</t>
  </si>
  <si>
    <t>Concepto sanitario de visto bueno para la licencia de importación de los productos competencia del INVIMA</t>
  </si>
  <si>
    <t>Se obtiene en 3 Dia(s) - Habil(es)</t>
  </si>
  <si>
    <t>Autorización sanitaria de plantas de beneficio animal de las especies bovinos, bufalinos, porcinos y aves de corral; desposte y desprese destinados para consumo humano</t>
  </si>
  <si>
    <t>Tarifa código 4052-1. Visita para la autorización sanitaria de plantas de beneficio de animales de las diferentes especies; desposte, desprese y acondicionamiento destinados para consumo humano. UVT 64,75. Nota: los decimales del valor de la tarifa publicado en pesos, han sido redondeados al número entero superior más próximo.</t>
  </si>
  <si>
    <t xml:space="preserve">Resolución; 2022043168; 2022
Resolución; 2019058384; 2019
Decreto; 1500; 2007
Decreto; 2270; 2012
Resolución; 2013005726; 2013
Resolución; 2013010990; 2013
Resolución; 240; 2013
Resolución; 241; 2013
Resolución; 242; 2013
Resolución; 20190035791; 2019
Resolución; 2020046413; 2020
Ley; 2069; 2020
Decreto; 1889; 2021
Resolución; 2022001026; 2022
</t>
  </si>
  <si>
    <t>https://visorsuit.funcionpublica.gov.co/auth/visor?fi=504</t>
  </si>
  <si>
    <t xml:space="preserve">Formato de evaluación de nivel sanitario de cumplimiento de plantas de beneficio de bovinos - nacional
Formato de evaluación de nivel sanitario de cumplimiento de plantas de beneficio de porcinos - nacional
Formato de evaluación de nivel sanitario de cumplimiento de plantas de beneficio de autoconsumo
Formato de evaluación de nivel sanitario de cumplimiento de plantas de beneficio de aves
Formato de evaluación de nivel sanitario de cumplimiento de plantas de beneficio especiales de aves
Formato de evaluación de nivel sanitario de cumplimiento plantas de desposte (no anexas a plantas de beneficio)
Formato de evaluación de nivel sanitario de cumplimiento plantas de desprese (no anexas a plantas de beneficio)
</t>
  </si>
  <si>
    <t>Otorgamiento de autorización sanitaria de plantas de beneficio animal de las especies bovinos, bufalinos, porcinos y aves de corral; desposte y desprese destinados para consumo humano</t>
  </si>
  <si>
    <t xml:space="preserve"> Se obtiene en 30 Dia(s) - Calendario(es)</t>
  </si>
  <si>
    <t>Definición de medidas sanitarias, por solicitud del interesado</t>
  </si>
  <si>
    <t xml:space="preserve">Resolución; 2022043168; 2022
Resolución; 20190035791; 2019
Resolución; 797; 2004
Resolución; 243630; 1999
Ley; 399; 1997
Norma internacional; 516; 2002
Decreto Ley; 019; 2012
Decreto; 2078; 2012
Decreto; 3249; 2006
Decreto; 3554; 2004
Decreto; 337; 1998
Decreto; 219; 1998
Decreto; 677; 1995
Resolución; 2019058384; 2019
Resolución; 2020046413; 2020
Ley; 2069; 2020
Decreto; 1889; 2021
Resolución; 2022001026; 2022
</t>
  </si>
  <si>
    <t>https://visorsuit.funcionpublica.gov.co/auth/visor?fi=556</t>
  </si>
  <si>
    <t xml:space="preserve"> Acta de visita</t>
  </si>
  <si>
    <t>Se obtiene en 60 Dia(s) - Habil(es)</t>
  </si>
  <si>
    <t>Asignación de la inspección permanente en plantas de beneficio, desposte y desprese animal bajo Decretos 1500 de 2007 y 2270 de 2012</t>
  </si>
  <si>
    <t xml:space="preserve">Tarifa código 4053-1. 
Tarifa código 4053-2.
Tarifa código 4053-5. 
Tarifa código 4053-6.
Tarifa código 4053-7.
Tarifa código 4053-8.
Tarifa código 4096-2. 
Tarifa código 4096-1.
Tarifa código 4096-3.
Tarifa código 4096-4.
Tarifa código 4053-9. 
Tarifa código 4053-10.  </t>
  </si>
  <si>
    <t xml:space="preserve">Resolución; 2022043168; 2022
Resolución; 20190035791; 2019
Ley; 399; 1997
Decreto; 2270; 2012
Decreto; 2078; 2012
Decreto; 1500; 2007
Resolución; 2019058384; 2019
Resolución; 2020046413; 2020
Ley; 2069; 2020
Decreto; 1889; 2021
Resolución; 2022001026; 2022
</t>
  </si>
  <si>
    <t>https://visorsuit.funcionpublica.gov.co/auth/visor?fi=790</t>
  </si>
  <si>
    <t>Ciudadano, Instituciones o dependencias públicas, Organizaciones</t>
  </si>
  <si>
    <t xml:space="preserve">Formato solicitud de trámites (visitas, certificaciones y certificados)
Formato autoliquidación en plantas de beneficio animal para inspección permanente bajo Decreto 1500 de 2007
Autoliquidación de la tarifa de inspección auxiliar por hora en plantas de beneficio animal bajo decreto 1500 de 2007
</t>
  </si>
  <si>
    <t xml:space="preserve"> Inspección oficial permanente en plantas de beneficio, desposte y desprese animal, bajo Decretos 1500 de 2007 y 2270 de 2012</t>
  </si>
  <si>
    <t>Registro sanitario de preparaciones farmacéuticas con base en plantas medicinales y productos fitoterapéuticos tradicionales de fabricación nacional</t>
  </si>
  <si>
    <t xml:space="preserve"> 
Tarifa código 90037.
Tarifa código 90011.
Tarifa código 0001-1.
Tarifa código 0001-2.
Tarifa código 91001. 
Tarifa código 91002. 
Tarifa código 91003.
Tarifa código 92001. 
Tarifa código 92002. 
Tarifa código 92003.
Tarifa código 91004. 
Tarifa código 91005.
Tarifa código 91006.
Tarifa código 92004.
Tarifa código 92005. 
Tarifa código 92006.
Tarifa código 0002-1. 
Tarifa código 0002-2.
Tarifa código 90012. 
Tarifa código 90038.
</t>
  </si>
  <si>
    <t xml:space="preserve">Resolución; 2023016927; 2023
Resolución; 2022001026; 2022
Decreto; 1889; 2021
Ley; 2069; 2020
Decreto; 1156; 2018
Resolución; 2019012454; 2019
Decreto; 677; 1995
Decreto; 549; 2001
Decreto; 2510; 2003
Decreto; 162; 2004
Decreto; 2266; 2004
Decreto; 2350; 2004
Decreto; 3553; 2004
Decreto; 4927; 2009
Decreto Ley; 019; 2012
Resolución; 2514; 1995
Resolución; 20190035791; 2019
Ley; 399; 1997
Resolución; 2019058384; 2019
Resolución; 2020046413; 2020
Resolución; 2022043168; 2022
</t>
  </si>
  <si>
    <t>https://visorsuit.funcionpublica.gov.co/auth/visor?fi=884</t>
  </si>
  <si>
    <t>Formulario único para presentación de solicitudes de registros sanitarios de productos fitoterapéuticos, medicamentos homeopáticos y suplementos dietarios
Formato registro notificación electrónica
Informe técnico
Especificaciones del producto
Fórmula cuali-cuantitativa del producto
Formulación
Certificado de inscripción y clasificación botánica de la planta medicinal
Certificado de análisis del patrón de referencia o marcador o huella cromatográfico
Fórmula del lote estandarizado de fabricación
Proceso de fabricación del producto
Certificados de análisis del control de calidad del material de la planta medicinal, extractos o tinturas
Certificados de análisis del control de calidad de los excipientes y demás insumos
Certificados de análisis del control de calidad al producto durante el proceso de producción
Certificados de análisis del control de calidad para el producto terminado
Técnicas de análisis del producto
Bocetos de los artes finales a color de las etiquetas, rótulos y empaques
Resumen de la información farmacológica
Soporte del estudio de estabilidad
Registros de producción y control</t>
  </si>
  <si>
    <t>Se obtiene en 3 Mes(s) - (es)</t>
  </si>
  <si>
    <t>Registro sanitario de suplementos dietarios de fabricación nacional</t>
  </si>
  <si>
    <t xml:space="preserve">Tarifa código 2025.
Tarifa código 90014.
Tarifa código 91108.
Tarifa código 92107.
Tarifa código 91107. 
Tarifa código 91106.
Tarifa código 92106.
Tarifa código 92108.
</t>
  </si>
  <si>
    <t xml:space="preserve">Resolución; 2023036099; 2023
Resolución; 2022001026; 2022
Decreto; 1889; 2021
Ley; 2069; 2020
Resolución; 2019058384; 2019
Decreto; 2350; 2004
Decreto; 3249; 2006
Decreto; 3752; 2006
Decreto; 4857; 2007
Decreto; 3863; 2008
Decreto; 272; 2009
Decreto Ley; 019; 2012
Resolución; 3096; 2007
Resolución; 2015; 2011
Resolución; 20190035791; 2019
Resolución; 2020046413; 2020
Resolución; 2022043168; 2022
</t>
  </si>
  <si>
    <t>https://visorsuit.funcionpublica.gov.co/auth/visor?fi=907</t>
  </si>
  <si>
    <t xml:space="preserve">Formulario único para presentación de solicitudes de registros sanitarios de productos fitoterapéuticos, medicamentos homeopáticos y suplementos dietarios
Formato registro notificación electrónica
Contrato de fabricación suscrito entre el fabricante y el titular del registro sanitario
Ficha técnica
Proyecto de etiquetas a color
</t>
  </si>
  <si>
    <t xml:space="preserve"> Se obtiene en 60 Dia(s) - Calendario(es)</t>
  </si>
  <si>
    <t>Registro sanitario de medicamentos de fabricación nacional nuevos y/o renovaciones incluidos en normas farmacológicas colombianas</t>
  </si>
  <si>
    <t xml:space="preserve"> 
Tarifa código 1006-2. 
Tarifa código 1001-6. 
Tarifa código 91088. 
Tarifa código 91089.
Tarifa código 91090.
Tarifa código 92088.
Tarifa código 92089.
Tarifa código 92090. 
Tarifa código 1001-9.
Tarifa código 90018.
Tarifa código 1001-10.
Tarifa código 90019.
Tarifa código 90071.
Tarifa código 91085.
Tarifa código 91086.
Tarifa código 91087.
Tarifa código 92085. 
Tarifa código 92086.
Tarifa código 92087.
Tarifa código 1003.
Tarifa código 1006-1. 
Tarifa código 1001-46. 
Tarifa código 90133.
TArifa código 91196.
Tarifa código 91197.
Tarifa código 91198.
Tarifa código 92196
Tarifa código 92197
Tarifa código 92198.
Tarifa código 1004-1.
Tarifa código 90023.
Tarifa código 1006-3.
Tarifa Código 90024. 
Tarifa código 1001. 
Tarifa código 90025.
Tarifa código 91028.
Tarifa código 91029 .
Tarifa código 91030.
Tarifa código 92028.
Tarifa código 92029.
Tarifa código 92030.
Tarifa código 1001-28.
Tarifa código 90020.
Tarifa código 91058. 
Tarifa código 91059.
Tarifa código 91060.
Tarifa código 92058.
Tarifa código 92059.
Tarifa código 92060.
</t>
  </si>
  <si>
    <t xml:space="preserve">Resolución; 2023052539; 2023
Resolución; 2023016927; 2023
Decreto; 386; 2018
Resolución; 2022001026; 2022
Decreto; 1889; 2021
Ley; 2069; 2020
Resolución; 2020046413; 2020
Resolución; 2020014308; 2020
Decreto; 557; 2020
Resolución; 2019058384; 2019
Resolución; 2019052992; 2019
Decreto; 843; 2016
Resolución; 1478; 2006
Resolución; 1400; 2001
Resolución; 2514; 1995
Ley; 399; 1997
Decreto Ley; 019; 2012
Decreto; 2086; 2010
Decreto; 162; 2004
Decreto; 2510; 2003
Decreto; 2085; 2002
Decreto; 549; 2001
Decreto; 2091; 1997
Decreto; 677; 1995
Decreto; 1782; 2014
Resolución; 20190035791; 2019
Decreto; 334; 2022
Decreto; 1036; 2022
Resolución; 2022018438; 2022
Resolución; 2022043168; 2022
Resolución; 2023036099; 2023
</t>
  </si>
  <si>
    <t>https://visorsuit.funcionpublica.gov.co/auth/visor?fi=928</t>
  </si>
  <si>
    <t xml:space="preserve">Formato único de medicamentos
Formato de solicitud de registro o renovación de vacunas
Formato registro notificación electrónica
Forma farmacéutica y presentación comercial del medicamento
Fórmula cuantitativa del producto
Fórmula estructural y condensada de los principios activos
Fórmula del lote estandarizado de fabricación
Descripción detallada del proceso de fabricación
Aval del químico farmacéutico
Certificado de los patrones de referencia utilizados para el control de calidad de los principios activos
Especificaciones de calidad y resultados de los controles de calidad sobre las materias primas
Especificaciones de calidad y descripción de los controles realizados al producto durante el proceso de fabricación
Especificaciones de calidad y resultados de los controles de calidad para el producto terminado
Metodología de análisis del producto terminado
Proyecto de etiquetas y proyectos de los envases y empaques del medicamento
Información farmacológica
Estudio de estabilidad y periodo de vida útil del producto.
Contrato de fabricación cuando el producto sea fabricado por terceros
Certificado de que la marca está registrada a nombre del interesado
Renovación automática de medicamentos sintéticos y gases medicinales
</t>
  </si>
  <si>
    <t xml:space="preserve"> Registro sanitario o renovación de medicamentos de fabricación nacional incluidos en normas farmacológicas colombianas</t>
  </si>
  <si>
    <t>Registro sanitario para plaguicidas de uso doméstico o de uso en salud pública de fabricación nacional e importados</t>
  </si>
  <si>
    <t xml:space="preserve">Tarifa código 3006. 
Tarifa código 90093.
Tarifa código 91127. 
Tarifa código 91128.
Tarifa código 91129. 
Tarifa código 92127. 
Tarifa código 92128.
Tarifa código 92129.
</t>
  </si>
  <si>
    <t xml:space="preserve">Resolución; 2022043168; 2022
Resolución; 2020046413; 2020
Decreto; 2106; 2019
Resolución; 2019052992; 2019
Ley; 399; 1997
Decreto Ley; 019; 2012
Decreto; 1843; 1991
Decreto; 2092; 1986
Resolución; 578; 2004
Resolución; 1229; 2013
Resolución; 20190035791; 2019
Resolución; 2019058384; 2019
Ley; 2069; 2020
Decreto; 1889; 2021
Resolución; 2022001026; 2022
</t>
  </si>
  <si>
    <t>https://visorsuit.funcionpublica.gov.co/auth/visor?fi=944</t>
  </si>
  <si>
    <t xml:space="preserve">Formato único para presentación de solicitudes ante la Dirección de Cosméticos, Aseo, Plaguicidas y Productos de Higiene Doméstica para Plaguicidas de Uso Doméstico
Formato registro notificación electrónica
Certificado de registro de marca
Artes finales
Características físicas y uso
Características químicas
Proceso de fabricación
Certificado concepto toxicológico
Informe de toxicidad aguda del producto
Características clínicas de intoxicación
Fórmula estructural
Métodos y técnicas analíticas
Control de calidad del producto terminado
Bibliografía
Proyecto de ficha
</t>
  </si>
  <si>
    <t>Certificación de cumplimiento de las condiciones sanitarias para la apertura de una nueva área o ampliación de una línea de los bancos de tejidos o de médula ósea</t>
  </si>
  <si>
    <t xml:space="preserve">Resolución; 2022043168; 2022
Resolución; 2019058384; 2019
Decreto; 2493; 2004
Decreto; 2078; 2012
Decreto; 019; 2012
Ley; 399; 1997
Resolución; 5108; 2005
Resolución; 20190035791; 2019
Resolución; 2020046413; 2020
Ley; 2069; 2020
Decreto; 1889; 2021
Resolución; 2022001026; 2022
</t>
  </si>
  <si>
    <t>https://visorsuit.funcionpublica.gov.co/auth/visor?fi=947</t>
  </si>
  <si>
    <t xml:space="preserve">Formato solicitud de trámites (visitas, certificaciones y certificados)
Informe técnico
</t>
  </si>
  <si>
    <t>Certificación de cumplimiento de las condiciones sanitarias para la apertura y funcionamiento de una nueva área o ampliación de una línea de los bancos de tejidos o de médula ósea</t>
  </si>
  <si>
    <t>Certificación de implementación del sistema de análisis de peligros y puntos de control crítico Hazard Analysis Critical Control Points (HACCP), en la industria de alimentos y/o certificación a plantas de beneficio animal de acuerdo a su clasificación</t>
  </si>
  <si>
    <t>Tarifa código 4030. Certificación de implementación y funcionamiento del Sistema de Análisis de Peligros y Puntos Críticos de Control (HACCP) en la industria de alimentos, plantas de beneficio animal, desposte y desprese y en motonaves o buques pesqueros para la exportación a la Unión Europea; inscripción de fábricas de productos de la pesca y acuicultura según lo establecido en el Decreto 60 de 2002. UVT 217,91. Nota: los decimales del valor de la tarifa publicado en pesos, han sido redondeados al número entero superior más próximo.
Tarifa código 4100. Certificación de implementación y funcionamiento del Sistema de Análisis de Peligros y Puntos Críticos de Control (HACCP) en plantas de beneficio animal, desposte, desprese y acondicionadores de carne y productos cárnicos comestibles bajo Decreto 1500 de 2007. UVT 183,20. Nota: los decimales del valor de la tarifa publicado en pesos, han sido redondeados al número entero superior más próximo.
Tarifa código 4095-2. Visita de clasificación en plantas de beneficio animal por razón de su capacidad de sacrificio, disponibilidades técnicas, de dotación y de cumplimiento de la reglamentación sanitaria, a nivel nacional. UVT 182,82. Nota: los decimales del valor de la tarifa publicado en pesos, han sido redondeados al número entero superior más próximo.
Tarifa código 4095-1. Visita de clasificación en plantas de beneficio animal por razón de su capacidad de sacrificio, disponibilidades técnicas, de dotación y de cumplimiento de la reglamentación sanitaria, en Bogotá. UVT 85,89. Nota: los decimales del valor de la tarifa publicado en pesos, han sido redondeados al número entero superior más próximo.</t>
  </si>
  <si>
    <t xml:space="preserve">Resolución; 2022043168; 2022
Resolución; 20190035791; 2019
Decreto; 3075; 1997
Decreto; 60; 2002
Decreto Ley; 019; 2012
Ley; 399; 1997
Resolución; 730; 1998
Decreto; 1036; 1991
Resolución; 2018035612; 2018
Resolución; 2019058384; 2019
Resolución; 2020046413; 2020
Ley; 2069; 2020
Decreto; 1889; 2021
Resolución; 2022001026; 2022
</t>
  </si>
  <si>
    <t>https://visorsuit.funcionpublica.gov.co/auth/visor?fi=950</t>
  </si>
  <si>
    <t>Certificación de implementación del sistema (HACCP) para una o varias líneas de producción o de clasificación de plantas de beneficio animal</t>
  </si>
  <si>
    <t>Certificados de calidad de producto, análisis de laboratorio y liberación de lotes</t>
  </si>
  <si>
    <t xml:space="preserve">Tarifa código 2032.
Tarifa código 2035.
Tarifa código 2037. 
Tarifa código 2041. 
Tarifa código 2042.
Tarifa código 2056.
Tarifa código 2063. 
Tarifa código 2064.
Tarifa código 2067.
Tarifa código 2069. 
Tarifa código 2068.
Tarifa código 4087-1.
Tarifa código 4087-2.
Tarifa código 4087-3. 
Tarifa código 4087-4. 
Tarifa código 4087-5.
Tarifa código 4088-1. 
Tarifa código 4088-2.
Tarifa código 4088-3.
Tarifa código 4088-4.
Tarifa código 4002-37.
Tarifa código 2043.
Tarifa código 2045.
Tarifa código 2062.
Tarifa código 2066.
Tarifa código 2031.
Tarifa código 2033.
Tarifa código 2039. 
Tarifa código 2053. 
</t>
  </si>
  <si>
    <t xml:space="preserve">Resolución; 2023036099; 2023
Resolución; 2020046413; 2020
Resolución; 2019058384; 2019
Resolución; 2010022392; 2010
Ley; 1122; 2007
Ley; 399; 1997
Ley; 9; 1979
Decreto Ley; 019; 2012
Decreto; 2078; 2012
Decreto; 3075; 1997
Decreto; 677; 1995
Resolución; 2019035791; 2019
Ley; 2069; 2020
Decreto; 1889; 2021
Resolución; 2022001026; 2022
Resolución; 2022043168; 2022
</t>
  </si>
  <si>
    <t>https://visorsuit.funcionpublica.gov.co/auth/visor?fi=975</t>
  </si>
  <si>
    <t>23/08//2023</t>
  </si>
  <si>
    <t>Formato solicitud de trámites (visitas, certificaciones y certificados)
Muestra
Protocolo de registro de lote
Certificado de análisis de calidad del lote
Certificado de liberación de lote emitido por la autoridad nacional del país de origen</t>
  </si>
  <si>
    <t>Certificado de calidad y/o informe de liberación de lote y/o autorización de alimentos, bebidas alcohólicas, medicamentos y productos biológicos</t>
  </si>
  <si>
    <t>Se obtiene en 60 Dia(s) - Calendario(es)</t>
  </si>
  <si>
    <t>Registro sanitario o renovación de medicamentos importados incluidos en normas farmacológicas colombianas</t>
  </si>
  <si>
    <t xml:space="preserve">Tarifa código 1001-6
Tarifa código 91091.
Tarifa código 91092.
Tarifa código 91093.
Tarifa código 92091. 
Tarifa código 92092.
Tarifa código 92093.
Tarifa código 91088. 
Tarifa código 91089. 
Tarifa código 91090 
Tarifa código 92088.
Tarifa código 92090.
Tarifa código 1001-10.
Tarifa código 90019. 
Tarifa código 1001-46. 
Tarifa código 90133.
Tarifa código 91196.
Tarifa código 91198.
Tarifa código 92196. 
Tarifa código 92197.
Tarifa código 92198. 
Tarifa código 1001. 
Tarifa código 91197.
Tarifa código 1004-1.
Tarifa código 90023. 
Tarifa código 1006-3. 
Tarifa código 90024. 
Tarifa código 1001.
Tarifa código 90025.
Tarifa código 91028.
Tarifa código 91029.
Tarifa código 91030.
Tarifa código 92028.
Tarifa código 92029.
Tarifa código 92030.
Tarifa código 1001-28.
Tarifa código 90020. 
Tarifa código 91058.
Tarifa código 91059.
Tarifa código 91060.
Tarifa código 92058.
Tarifa código 92059.
Tarifa código 92060.
</t>
  </si>
  <si>
    <t xml:space="preserve">Resolución; 2023052539; 2023
Resolución; 2023016927; 2023
Resolución; 2022043168; 2022
Resolución; 2022018438; 2022
Decreto; 1036; 2022
Decreto; 334; 2022
Resolución; 2020014308; 2020
Decreto; 557; 2020
Resolución; 20190035791; 2019
Resolución; 1400; 2001
Decreto; 2086; 2010
Resolución; 1478; 2006
Resolución; 2514; 1995
Ley; 399; 1997
Decreto Ley; 019; 2012
Decreto; 162; 2004
Decreto; 822; 2003
Decreto; 2085; 2002
Decreto; 549; 2001
Decreto; 2091; 1997
Decreto; 677; 1995
Decreto; 1782; 2014
Decreto; 843; 2016
Resolución; 2019058384; 2019
Resolución; 2020046413; 2020
Ley; 2069; 2020
Decreto; 1889; 2021
Resolución; 2022001026; 2022
Decreto; 386; 2018
Resolución; 2023036099; 2023
</t>
  </si>
  <si>
    <t>https://visorsuit.funcionpublica.gov.co/auth/visor?fi=1025</t>
  </si>
  <si>
    <t>Formato único de medicamentos
Formato de solicitud de registro o renovación de vacunas
Formato registro notificación electrónica
Forma farmacéutica y presentación (es) comercial (es)
Composición o fórmula cuantitativa del producto
Fórmula estructural y condensada de los ingredientes farmacéuticos Activos
Fórmula del lote estandarizado de fabricación
Descripción detallada del proceso de fabricación
Metodología de análisis del producto terminado
Resumen de la información farmacológica
Estudios de estabilidad y periodo de vida útil de producto
Especificaciones de calidad de las materias primas
Especificaciones del producto en proceso
Especificaciones del producto terminado
Etiquetas, rótulos y empaques finales a color
Certificado de marca registrada.
Certificado de calidad o certificado de venta libre ó CPP
Autorización expresa del fabricante y/o titular al importador</t>
  </si>
  <si>
    <t xml:space="preserve"> Se obtiene en 3 Mes(s) - (es)</t>
  </si>
  <si>
    <t>Registro sanitario de preparaciones farmacéuticas con base en plantas medicinales y productos fitoterapéuticos tradicionales importados</t>
  </si>
  <si>
    <t xml:space="preserve">Tarifa código 0001-2.
Tarifa código 0002-1.
Tarifa código 0001-1. 
Tarifa código 0002-2.
Tarifa código 90037.
Tarifa código 91004.
Tarifa código 91005. 
Tarifa código 91006. 
Tarifa código 92004.
Tarifa código 92005.
Tarifa código 92006.
Tarifa código 90012.
Tarifa código 90011.
Tarifa código 91001.
Tarifa código 91002.
Tarifa código 91003.
Tarifa código 92001.
Tarifa código 92002.
Tarifa código 92003.
Tarifa código 90038.
 </t>
  </si>
  <si>
    <t xml:space="preserve">Resolución; 2022043168; 2022
Resolución; 2020046413; 2020
Resolución; 2019058384; 2019
Resolución; 20190035791; 2019
Decreto; 677; 1995
Decreto; 549; 2001
Decreto; 2510; 2003
Decreto; 162; 2004
Decreto; 2266; 2004
Decreto; 2350; 2004
Decreto; 3553; 2004
Decreto; 3752; 2006
Decreto; 4927; 2009
Decreto Ley; 019; 2012
Ley; 399; 1997
Resolución; 2514; 1995
Decreto; 1156; 2018
Ley; 2069; 2020
Decreto; 1889; 2021
Resolución; 2022001026; 2022
</t>
  </si>
  <si>
    <t>https://visorsuit.funcionpublica.gov.co/auth/visor?fi=1121</t>
  </si>
  <si>
    <t>Formulario único para presentación de solicitudes de registros sanitarios de productos fitoterapéuticos, medicamentos homeopáticos y suplementos dietarios
Formato registro notificación electrónica
Autorización expresa del titular y/o fabricante al importador
Certificación de que el producto ha sido autorizado para su utilización en el territorio del país de origen
Informe técnico
Forma farmacéutica
Presentación comercial.
Fórmula cuali-cuantitativa del producto
Acta de comisión revisora o norma farmacológica
Certificado de análisis del patrón de referencia, marcador o huella cromatográfica
Fórmula del lote estandarizado de fabricación.
Certificados de análisis del control de calidad del material de la planta medicinal, extractos o tinturas o aceites
Certificados de análisis del control de calidad al producto durante el proceso de producción
Certificados de análisis del control de calidad para el producto terminado.
Técnicas de análisis del producto.
Bocetos de los artes finales de etiquetas y empaques
Resumen de la información farmacológica
Estudio de estabilidad
Formulación
Certificado del material vegetal importado
Proceso de fabricación del producto
Certificados de análisis del control de calidad de los excipientes y demás insumos del proceso de producción (referenciadas en farmacopeas oficialmente aceptadas)</t>
  </si>
  <si>
    <t>Registro sanitario de preparaciones farmacéuticas con base en plantas medicinales y productos fitoterapéuticos tradicionales importados.</t>
  </si>
  <si>
    <t>Registro sanitario de suplementos dietarios importados</t>
  </si>
  <si>
    <t xml:space="preserve">Tarifa código 2025. 
Tarifa código 92106.
Tarifa código 92107.
Tarifa código 90014.
Tarifa código 91106.
Tarifa código 91107.
Tarifa código 91108. 
Tarifa código 92108.
</t>
  </si>
  <si>
    <t xml:space="preserve">Resolución; 2023036099; 2023
Resolución; 2022001026; 2022
Decreto; 1889; 2021
Ley; 2069; 2020
Resolución; 2015; 2011
Resolución; 3096; 2007
Ley; 399; 1997
Decreto Ley; 019; 2012
Decreto; 272; 2009
Decreto; 3863; 2008
Decreto; 4857; 2007
Decreto; 3752; 2006
Decreto; 3249; 2006
Decreto; 2350; 2004
Resolución; 20190035791; 2019
Resolución; 2019058384; 2019
Resolución; 2020046413; 2020
Resolución; 2022043168; 2022
</t>
  </si>
  <si>
    <t>https://visorsuit.funcionpublica.gov.co/auth/visor?fi=1134</t>
  </si>
  <si>
    <t xml:space="preserve">Formulario único para presentación de solicitudes de registros sanitarios de productos fitoterapéuticos, medicamentos homeopáticos y suplementos dietarios
Formato registro notificación electrónica
Certificado de buenas prácticas de manufactura.
Certificado de venta libre o documento que haga sus veces
Autorización expresa del titular al importador
Ficha técnica
Estudio de estabilidad
Proyecto de etiquetas
</t>
  </si>
  <si>
    <t xml:space="preserve"> Registro sanitario de suplementos dietarios importados</t>
  </si>
  <si>
    <t>Registro sanitario, permiso sanitario , notificación sanitaria para alimentos.</t>
  </si>
  <si>
    <t xml:space="preserve"> 
Tarifa código 2100.
Tarifa código 2300.
Tarifa código 90039.
Tarifa código 91112.
Tarifa código 91113.
Tarifa código 91114.
Tarifa código 92112.
Tarifa código 92113.
Tarifa código 92114.
Tarifa código 2200.
</t>
  </si>
  <si>
    <t xml:space="preserve">Resolución; 2023036099; 2023
Resolución; 2022001026; 2022
Decreto; 1889; 2021
Ley; 2069; 2020
Resolución; 2019058384; 2019
Decreto; 612; 2000
Decreto; 1270; 2002
Decreto; 4764; 2005
Decreto; 2078; 2012
Decreto Ley; 019; 2012
Ley; 399; 1997
Resolución; 2674; 2013
Resolución; 719; 2015
Resolución; 20190035791; 2019
Decreto; 557; 2020
Resolución; 2020014308; 2020
Resolución; 2020046413; 2020
Resolución; 2022043168; 2022
</t>
  </si>
  <si>
    <t>https://visorsuit.funcionpublica.gov.co/auth/visor?fi=1139</t>
  </si>
  <si>
    <t xml:space="preserve">Formato único de registro, permiso o notificación sanitaria de alimentos
Formato registro notificación electrónica
</t>
  </si>
  <si>
    <t>Registro sanitario , permiso sanitario, notificación sanitaria.</t>
  </si>
  <si>
    <t>Se obtiene en 2 Dia(s) - Habil(es)</t>
  </si>
  <si>
    <t>Registro sanitario, permiso sanitario, notificación sanitaria para alimentos importados</t>
  </si>
  <si>
    <t xml:space="preserve"> 
Tarifa código 2300.
Tarifa código 2100.
Tarifa código 2200.
Tarifa código 90039.
Tarifa código 91112.
Tarifa código 91113.
Tarifa código 91114.
Tarifa código 92112.
Tarifa código 92113.
Tarifa código 92114.
</t>
  </si>
  <si>
    <t xml:space="preserve">Resolución; 2023036099; 2023
Resolución; 2022001026; 2022
Decreto; 1889; 2021
Ley; 2069; 2020
Resolución; 2019058384; 2019
Resolución; 719; 2015
Resolución; 2674; 2013
Decreto; 612; 2000
Decreto; 1270; 2002
Decreto; 4764; 2005
Decreto; 2380; 2009
Decreto; 2078; 2012
Decreto Ley; 019; 2012
Ley; 399; 1997
Resolución; 2015035016; 2015
Resolución; 20190035791; 2019
Resolución; 2020014308; 2020
Decreto; 557; 2020
Resolución; 2020046413; 2020
Resolución; 2022043168; 2022
</t>
  </si>
  <si>
    <t>https://visorsuit.funcionpublica.gov.co/auth/visor?fi=1201</t>
  </si>
  <si>
    <t>Ciudadano, Extranjeros,  Organizaciones</t>
  </si>
  <si>
    <t>Formato único de registro, permiso o notificación sanitaria de alimentos
Formato registro notificación electrónica
Certificado de venta libre
Autorización para ser importador y titular del Registro, Permiso y notificación sanitaria.
Recibo de consignación</t>
  </si>
  <si>
    <t>Registro sanitario, permiso sanitario , notificación sanitaria para alimentos importados.</t>
  </si>
  <si>
    <t>Registro sanitario de medicamentos homeopáticos simples de régimen no simplificado y medicamentos homeopáticos complejos de fabricación nacional</t>
  </si>
  <si>
    <t xml:space="preserve">Tarifa código 0004.
Tarifa código 90042.
Tarifa código 91007.
Tarifa código 91008.
Tarifa código 91009.
Tarifa código 92007.
Tarifa código 92008.
Tarifa código 92009.
</t>
  </si>
  <si>
    <t xml:space="preserve">Resolución; 2023052539; 2023
Resolución; 2023016927; 2023
Resolución; 2022043168; 2022
Resolución; 2020046413; 2020
Resolución; 20190035791; 2019
Resolución; 3665; 2009
Ley; 399; 1997
Decreto Ley; 019; 2012
Decreto; 2078; 2012
Decreto; 1861; 2006
Decreto; 3554; 2004
Decreto; 162; 2004
Decreto; 549; 2001
Resolución; 2019058384; 2019
Ley; 2069; 2020
Decreto; 1889; 2021
Resolución; 2022001026; 2022
Resolución; 2023036099; 2023
</t>
  </si>
  <si>
    <t>https://visorsuit.funcionpublica.gov.co/auth/visor?fi=1205</t>
  </si>
  <si>
    <t>Formulario único para presentación de solicitudes de registros sanitarios de productos fitoterapéuticos, medicamentos homeopáticos y suplementos dietarios
Formato registro notificación electrónica
Certificado de marca
Informe técnico
Denominación científica
Forma farmacéutica
Presentación comercial
Composición del medicamento homeopático
Descripción del proceso de obtención y control de calidad
Especificaciones y resultados del control de calidad.
Descripciòn del proceso de fabricaciòn.
Especificaciones y resultados del control de calidad del producto terminado
Informe de estabilidad del medicamento
Boceto de artes finales a color.
Especificaciones del envase primario
Informe de patogenesia</t>
  </si>
  <si>
    <t>Registro sanitario de medicamentos homeopáticos simples de régimen no simplificado y medicamentos homeopáticos complejos de fabricación nacional.</t>
  </si>
  <si>
    <t>Se obtiene en 1 Mes(s) - (es)</t>
  </si>
  <si>
    <t>Registro sanitario para bebidas alcohólicas fabricadas, hidratadas o envasadas a nivel nacional</t>
  </si>
  <si>
    <t xml:space="preserve">Tarifa código 2017.
Tarifa código 2016. 
Tarifa código 2018.
Tarifa código 90046.
Tarifa código 91097. 
Tarifa código 91098.
Tarifa código 91099.
Tarifa código 92097.
Tarifa código 92098.
Tarifa código 92099.
Tarifa código 90044.
Tarifa código 91094. 
Tarifa código 91095. 
Tarifa código 91096. 
Tarifa código 92094.
Tarifa código 92095.
Tarifa código 92096.
Tarifa código 90045.
Tarifa código 91100.  
Tarifa código 91101. 
Tarifa código 91102. 
Tarifa código 92100.
Tarifa código 92101.
Tarifa código 92102.
Tarifa código 90085. 
Tarifa código 90086.
Tarifa código 90087.
</t>
  </si>
  <si>
    <t xml:space="preserve">Resolución; 2022043168; 2022
Resolución; 2020046413; 2020
Decreto; 1366; 2020
Resolución; 2019058384; 2019
Decreto; 1686; 2012
Decreto; 2078; 2012
Ley; 30; 1986
Ley; 124; 1994
Ley; 399; 1997
Resolución; 20190035791; 2019
Ley; 2069; 2020
Decreto; 1889; 2021
Resolución; 2022001026; 2022
</t>
  </si>
  <si>
    <t>https://visorsuit.funcionpublica.gov.co/auth/visor?fi=1206</t>
  </si>
  <si>
    <t>Formato único de bebidas alcohólicas
Formato registro notificación electrónica
Certificado de marca
Soportes técnicos en la elaboración, hidratación o envasamiento
Etiquetas o sus bocetos finales
Información adicional del fabricante</t>
  </si>
  <si>
    <t>Certificados de capacidad de producción, de almacenamiento, acondicionamiento, concepto técnico de condiciones sanitarias, Buenas Prácticas y Buenas Prácticas de Manufactura (BPM)</t>
  </si>
  <si>
    <t>Tarifa código 4027. Certificado de Normas Técnicas de Fabricación (NTF) de productos de aseo, higiene y limpieza de uso doméstico. UVT 9,18. Nota: los decimales del valor de la tarifa publicado en pesos, han sido redondeados al número entero superior más próximo.
Tarifa código 4026: Expedición de Certificado de capacidad de producción técnica para: Establecimientos de productos cosméticos, Establecimientos de productos de aseo, higiene y limpieza de uso doméstico; establecimientos de dispositivos médicos sobre medida para salud visual y ocular; certificado de concepto técnico de condiciones sanitarias para establecimientos fabricantes de dispositivos médicos; Establecimientos de productos oficinales, establecimientos de plaguicidas de uso doméstico. Certificado de condiciones sanitarias de: establecimientos fabricantes de reactivos de diagnóstico in-vitro, Bancos de tejidos y de Médula ósea (para actualización). Certificado de capacidad de almacenamiento y/o acondicionamiento de: reactivos de diagnóstico in-vitro, dispositivos médicos. Certificado de Apertura y Funcionamiento de: dispositivos médicos sobre medida de tecnología ortopédica externa, dispositivos médicos sobre medida de ayuda auditiva, dispositivos sobre medida bucal. UVT 9,18. N
Tarifa código 4028. Certificado de Bancos de tejidos y de Médula ósea, y Bancos de Sangre de Cordón Umbilical. (para actualización). UVT 11,68. Nota: los decimales del valor de la tarifa publicado en pesos, han sido redondeados al número entero superior más próximo.</t>
  </si>
  <si>
    <t xml:space="preserve">Resolución; 2023052539; 2023
Resolución; 2022043168; 2022
Resolución; 2019058384; 2019
Resolución; 1319; 2010
Ley; 399; 1997
Decreto Ley; 019; 2012
Decreto; 2078; 2012
Decreto; 1030; 2007
Decreto; 4725; 2005
Decreto; 2493; 2004
Decreto; 3770; 2004
Resolución; 0132; 2006
Resolución; 4002; 2007
Resolución; 20190035791; 2019
Resolución; 2020046413; 2020
Ley; 2069; 2020
Decreto; 1889; 2021
Resolución; 2022001026; 2022
Resolución; 2023036099; 2023
</t>
  </si>
  <si>
    <t>https://visorsuit.funcionpublica.gov.co/auth/visor?fi=1243</t>
  </si>
  <si>
    <t>Certificados de capacidad de producción, de almacenamiento y/o acondicionamiento, concepto técnico de condiciones sanitarias, Buenas Prácticas y Buenas Prácticas de Manufactura</t>
  </si>
  <si>
    <t xml:space="preserve"> Se obtiene en 30 Dia(s) - Habil(es)</t>
  </si>
  <si>
    <t>Registro sanitario para bebidas alcohólicas importadas.</t>
  </si>
  <si>
    <t xml:space="preserve">Tarifa código 2016. 
Tarifa código 2017. 
Tarifa código 2018.
Tarifa código 90044.
Tarifa código 91094. 
Tarifa código 91095.
Tarifa código 91096.
Tarifa código 92094.
Tarifa código 92095.
Tarifa código 92096.
Tarifa código 90046.
Tarifa código 91097.
Tarifa código 91098.
Tarifa código 91099.
Tarifa código 92097.
Tarifa código 92098.
Tarifa código 92099.
Tarifa código 90045.
Tarifa código 91100.  
Tarifa código 91101. 
Tarifa código 91102.
Tarifa código 92100.
Tarifa código 92101.
Tarifa código 92102.
 </t>
  </si>
  <si>
    <t xml:space="preserve">Resolución; 2022043168; 2022
Resolución; 2020046413; 2020
Resolución; 20190035791; 2019
Ley; 399; 1997
Ley; 124; 1994
Ley; 30; 1986
Decreto; 2078; 2012
Decreto; 1686; 2012
Decreto; 4445; 2005
Resolución; 2019058384; 2019
Ley; 2069; 2020
Decreto; 1889; 2021
Resolución; 2022001026; 2022
</t>
  </si>
  <si>
    <t>https://visorsuit.funcionpublica.gov.co/auth/visor?fi=1510</t>
  </si>
  <si>
    <t>Formato único de bebidas alcohólicas
Formato registro notificación electrónica
Autorización del fabricante al importador, envasador o hidratador
Certificado de venta libre
Soportes técnicos del producto
Etiquetas o sus bocetos finales a color por triplicado
Certificado de marca</t>
  </si>
  <si>
    <t>Registro sanitario de medicamentos homeopáticos simples de régimen no simplificado y medicamentos homeopáticos complejos importados</t>
  </si>
  <si>
    <t xml:space="preserve"> 
Tarifa código 0004: 
Tarifa código 90042:
Tarifa código 91007:
Tarifa código 91008: 
Tarifa código 91009:
Tarifa código 92007:
Tarifa código 92008:
Tarifa código 92009: 
 </t>
  </si>
  <si>
    <t xml:space="preserve">Resolución; 2023052539; 2023
Resolución; 2023016927; 2023
Resolución; 2022001026; 2022
Decreto; 1889; 2021
Ley; 2069; 2020
Resolución; 2019058384; 2019
Resolución; 3665; 2009
Ley; 399; 1997
Decreto Ley; 019; 2012
Decreto; 2078; 2012
Decreto; 1861; 2006
Decreto; 3554; 2004
Decreto; 162; 2004
Decreto; 549; 2001
Resolución; 20190035791; 2019
Resolución; 2020046413; 2020
Resolución; 2022043168; 2022
Resolución; 2023036099; 2023
</t>
  </si>
  <si>
    <t>https://visorsuit.funcionpublica.gov.co/auth/visor?fi=1653</t>
  </si>
  <si>
    <t>Formulario único para presentación de solicitudes de registros sanitarios de productos fitoterapéuticos, medicamentos homeopáticos y suplementos dietarios
Formato registro notificación electrónica
Certificado de marca
Certificado de Buenas Prácticas de Manufactura
Certificado de venta libre
Informe técnico
Denominación científica
Forma farmacéutica
Presentación comercial
Composición del medicamento homeopático
Descripción del proceso de obtención y control de calidad
Especificaciones y resultados del control de calidad
Descripción del proceso de fabricación
Relación las especificaciones y resultados del control de calidad del producto terminado
Informe de estabilidad del medicamento
Boceto de artes finales a color
Especificaciones del envase primario
Informe científico de la patogenesia</t>
  </si>
  <si>
    <t xml:space="preserve"> Registro sanitario de medicamentos homeopáticos simples de régimen no simplificado y medicamentos homeopáticos complejos importados</t>
  </si>
  <si>
    <t>Asignación, reconocimiento o renovación de código de notificación sanitaria obligatoria para productos cosméticos</t>
  </si>
  <si>
    <t>Tarifa código 1027. Asignación, reconocimiento o renovación de código de notificación sanitaria obligatoria de productos cosméticos. UVT 72,22. Nota: los decimales del valor de la tarifa publicado en pesos, han sido redondeados al número entero superior más próximo.
Tarifa código 1029. Renovación del código de Notificación Sanitaria para productos cosméticos. UVT 29.44 Nota: los decimales del valor de la tarifa publicado en pesos, han sido redondeados al número entero superior más próximo.
Tarifa código 1030. Constancia de uso del código de Notificación Sanitaria Obligatoria -NSO (importador paralelo). UVT 31,96. Nota: los decimales del valor de la tarifa publicado en pesos, han sido redondeados al número entero superior más próximo.</t>
  </si>
  <si>
    <t xml:space="preserve">Resolución; 2022043168; 2022
Resolución; 2020014308; 2020
Decreto; 557; 2020
Resolución; 2019058384; 2019
Resolución; 1229; 2013
Resolución; 1482; 2012
Resolución; 1333; 2010
Resolución; 797; 2004
Resolución; 3774; 2004
Resolución; 3132; 1998
Ley; 399; 1997
Norma internacional; 783; 2013
Norma internacional; 777; 2012
Norma internacional; 516; 2002
Decreto; 219; 1998
Resolución; 34419; 2013
Circular; 100001382004; 2009
Circular; 100004392013; 2013
Resolución; 3772; 2013
Resolución; 3773; 2004
Resolución; 20190035791; 2019
Resolución; 2020046413; 2020
Ley; 2069; 2020
Decreto; 1889; 2021
Resolución; 2022001026; 2022
</t>
  </si>
  <si>
    <t>https://visorsuit.funcionpublica.gov.co/auth/visor?fi=1654</t>
  </si>
  <si>
    <t xml:space="preserve">Formulario para solicitar asignación de código de notificación sanitaria obligatoria para comercializar un producto nuevo de cosméticos
Formato único de solicitud de renovación de notificación sanitaria obligatoria para cosméticos
Formato único de solicitud de reconocimiento de nso para cosméticos
Formato registro notificación electrónica
Certificado de venta libre
Autorización de fabricante al importador
Contrato de fabricación suscrito entre el titular y el fabricante
Proyecto de artes finales a color de etiquetas, rótulos y empaques
Justificación de las bondades y proclamas de carácter cosmético
Ficha técnica con fórmula cualitativa básica y secundaria
Ficha técnica con fórmula cuantitativa para sustancias de uso restringido y activos
Ficha técnica con especificaciones organolépticas y fisicoquímicas del producto terminado
Especificaciones microbiológicas
Instrucciones de uso del producto
Material del envase primario
Declaración del fabricante en caso de maquila
</t>
  </si>
  <si>
    <t>Notificación sanitaria obligatoria para productos cosméticos</t>
  </si>
  <si>
    <t>Autorización previa de publicidad para bebidas energizantes, medicamentos de venta libre, fitoterapéuticos de venta libre, homeopáticos de venta libre, suplementos dietarios, dispositivos médicos y equipos biomédicos categoría IIA, IIB y III</t>
  </si>
  <si>
    <t>Tarifa código 4004-1. Autorizaciones de Publicidad (publicidad medio impreso, audiovisual, radio y páginas web de hasta 100 folios). UVT 8,57. Mas 17.06 UVT (publicidad página web de 101 hasta 300 folios) o Mas 29.49 UVT (publicidad página web de 301 folios en adelante). Nota: los decimales del valor de la tarifa publicado en pesos, han sido redondeados al número entero superior más próximo.</t>
  </si>
  <si>
    <t xml:space="preserve">Resolución; 2023036099; 2023
Resolución; 2022001026; 2022
Decreto; 1889; 2021
Ley; 2069; 2020
Resolución; 2019058384; 2019
Resolución; 333; 2011
Resolución; 4150; 2009
Resolución; 4320; 2004
Ley; 399; 1997
Ley; 9; 1979
Decreto; 272; 2009
Decreto; 3863; 2008
Decreto; 1030; 2007
Decreto; 3249; 2006
Decreto; 1861; 2006
Decreto; 4725; 2005
Decreto; 2200; 2005
Decreto; 3770; 2004
Decreto; 3554; 2004
Decreto; 2266; 2004
Decreto; 219; 1998
Decreto; 677; 1995
Resolución; 20190035791; 2019
Resolución; 2020046413; 2020
Resolución; 2022043168; 2022
</t>
  </si>
  <si>
    <t>https://visorsuit.funcionpublica.gov.co/auth/visor?fi=1705</t>
  </si>
  <si>
    <t>Solicitud de autorización de publicidad
Material publicitario
Carta de solicitud</t>
  </si>
  <si>
    <t>Se obtiene en 40 Dia(s) - Habil(es)</t>
  </si>
  <si>
    <t>Inscripción de recurso humano para el mantenimiento y verificación de la calibración de los dispositivos médicos considerados como equipos biomédicos de tecnología controlada IIB y III.</t>
  </si>
  <si>
    <t>Tarifa código 4086. Inscripción de recurso humano para mantenimiento de equipos biomédicos categoría de riesgo IIb y III. UVT 6,66. Nota: los decimales del valor de la tarifa publicado en pesos, han sido redondeados al número entero superior más próximo.</t>
  </si>
  <si>
    <t xml:space="preserve">Resolución; 2022043168; 2022
Resolución; 2020046413; 2020
Resolución; 2019058384; 2019
Decreto; 4725; 2005
Ley; 9; 1979
Ley; 100; 1993
Ley; 399; 1997
Ley; 715; 2001
Resolución; 2019035791; 2019
Ley; 2069; 2020
Decreto; 1889; 2021
Resolución; 2022001026; 2022
</t>
  </si>
  <si>
    <t>https://visorsuit.funcionpublica.gov.co/auth/visor?fi=1716</t>
  </si>
  <si>
    <t>Formato de hoja de vida para registro de recurso humano para el mantenimiento de los dispositivos médicos considerados equipos biomédicos
Tarjeta profesional
Cédula de ciudadanía
Convalidación de títulos de estudios de pregrado otorgados en el exterior</t>
  </si>
  <si>
    <t>Inscripción de recurso humano para el mantenimiento y verificación de la calibración de los equipos biomédicos de tecnología controlada de clase IIB y III.</t>
  </si>
  <si>
    <t>Concepto técnico de las condiciones sanitarias a establecimientos fabricantes de dispositivos médicos y de reactivos de diagnóstico in vitro</t>
  </si>
  <si>
    <t>Tarifa código 4023-2. Certificación a fabricantes en: capacidad de producción de dispositivos médicos sobre medida para la salud visual y ocular; condiciones sanitarias de dispositivos médicos; condiciones sanitarias de reactivos de diagnóstico in vitro. UVT 99,89. Nota: los decimales del valor de la tarifa publicado en pesos, han sido redondeados al número entero superior más próximo.</t>
  </si>
  <si>
    <t xml:space="preserve">Resolución; 2022043168; 2022
Resolución; 2019058384; 2019
Ley; 399; 1997
Decreto Ley; 019; 2012
Decreto; 4725; 2005
Decreto; 3770; 2004
Resolución; 4816; 2008
Resolución; 2013038979; 2013
Resolución; 20190035791; 2019
Resolución; 2020046413; 2020
Ley; 2069; 2020
Decreto; 1889; 2021
Resolución; 2022001026; 2022
</t>
  </si>
  <si>
    <t>https://visorsuit.funcionpublica.gov.co/auth/visor?fi=1742</t>
  </si>
  <si>
    <t>Formato solicitud de trámites (visitas, certificaciones y certificados)
Técnicas de control y garantía de calidad
Organigrama
Plano
Lista del equipo
Listado de dispositivos médicos o reactivos de diagnóstico a elaborar</t>
  </si>
  <si>
    <t>Certificación de concepto técnico de las condiciones sanitarias para la fabricación de dispositivos médicos y reactivos de diagnóstico in vitro</t>
  </si>
  <si>
    <t>Concepto técnico de las condiciones sanitarias para la apertura o ampliación de una línea o área de producción de establecimientos fabricantes de dispositivos médicos y reactivos de diagnóstico in vitro que ya cuenten con concepto técnico de condiciones sanitarias</t>
  </si>
  <si>
    <t>Tarifa código 4018-1. Visita y certificado de ampliación de líneas de establecimientos certificados en condiciones sanitarias de dispositivos médicos, reactivos de diagnóstico in-vitro. UVT 44,02. Nota: los decimales del valor de la tarifa publicado en pesos, han sido redondeados al número entero superior más próximo.</t>
  </si>
  <si>
    <t xml:space="preserve">Resolución; 2022043168; 2022
Resolución; 2019058384; 2019
Ley; 399; 1997
Decreto Ley; 019; 2012
Decreto; 4725; 2005
Decreto; 3770; 2004
Resolución; 20190035791; 2019
Resolución; 2020046413; 2020
Ley; 2069; 2020
Decreto; 1889; 2021
Resolución; 2022001026; 2022
</t>
  </si>
  <si>
    <t>https://visorsuit.funcionpublica.gov.co/auth/visor?fi=1746</t>
  </si>
  <si>
    <t>Certificación de concepto técnico de las condiciones sanitarias para la apertura o ampliación de una línea o área de producción de establecimientos fabricantes de dispositivos médicos y reactivos de diagnóstico in vitro</t>
  </si>
  <si>
    <t>Certificación del Sistema de Análisis de Peligros y Puntos Críticos de Control (HACCP) en motonaves o buques pesqueros con destino a la Unión Europea</t>
  </si>
  <si>
    <t>Tarifa código 4030. Certificación de implementación y funcionamiento del Sistema de Análisis de Peligros y Puntos Críticos de Control (HACCP) en la industria de alimentos, plantas de beneficio animal, desposte y desprese y en motonaves o buques pesqueros para la exportación a la Unión Europea; e inscripción de fábricas de productos de la pesca y acuicultura según lo establecido en el Decreto 60 de 2002. UVT 217,91. Nota: los decimales del valor de la tarifa publicado en pesos, han sido redondeados al número entero superior más próximo.
Tarifa código 4030-1: Certificación de implementación y funcionamiento del sistema de análisis de peligros y puntos críticos de control (HACCP), en motonaves o buques pesqueros para la exportación a la Unión Europea ubicados en la Zona 1: Centroamérica; el caribe; Suramérica excepto Brasil, Chile, Argentina y Puerto Rico. UVT 416,71. (Mas 154,64 UVT Zona 2: Estados Unidos; Canadá; Chile; Brasil; África y Puerto Rico) o (Mas 373,84 UVT Zona 3: Europa; Asia; Oceanía; México y Argentina)." Nota: los decimales del valor de la tarifa publicado en pesos, han sido redondeados al número entero superior más próximo.</t>
  </si>
  <si>
    <t xml:space="preserve">Resolución; 2023036099; 2023
Resolución; 2022001026; 2022
Decreto; 1889; 2021
Ley; 2069; 2020
Resolución; 2020046413; 2020
Resolución; 2019058384; 2019
Decreto; 3075; 1997
Decreto; 60; 2002
Decreto; 2078; 2012
Decreto Ley; 019; 2012
Ley; 399; 1997
Resolución; 730; 1998
Resolución; 468; 2012
Resolución; 20190035791; 2019
Resolución; 2022043168; 2022
</t>
  </si>
  <si>
    <t>https://visorsuit.funcionpublica.gov.co/auth/visor?fi=1783</t>
  </si>
  <si>
    <t>Certificación del Sistema de aAálisis de Peligros y Puntos Críticos de Control (HACCP) en motonaves o buques pesqueros con destino a la Unión Europea</t>
  </si>
  <si>
    <t xml:space="preserve"> Se obtiene en 60 Dia(s) - Habil(es)</t>
  </si>
  <si>
    <t>Inspección y certificación de alimentos, materias primas y bebidas alcohólicas de importación y exportación en sitios de control en primera barrera</t>
  </si>
  <si>
    <t xml:space="preserve">Tarifa código 4058-2.
Tarifa código 4058-3. 
Tarifa código 4058-4.
Tarifa código 4073-1.
Tarifa código 4073-2.
Tarifa código 4073-3.
Tarifa código 4073-4.
Tarifa código 4073-5.
Tarifa código 4073-6.
Tarifa código 4072.
Tarifa código 4050-5. 
Tarifa código 4057-6. 
Tarifa código 4078-2. 
Tarifa código 4050-1.
Tarifa código 4050-2.
Tarifa código 4050-3.
Tarifa código 4050-4. 
Tarifa código 4050-6.
Tarifa código 4057-1. 
Tarifa código 4057-2.
Tarifa código 4057-3.
Tarifa código 4058-1.
</t>
  </si>
  <si>
    <t xml:space="preserve">Resolución; 2022043168; 2022
Resolución; 2019058384; 2019
Resolución; 122; 2012
Resolución; 333; 2011
Resolución; 776; 2008
Resolución; 5109; 2005
Resolución; 730; 1998
Ley; 1122; 2005
Ley; 399; 1997
Decreto Ley; 019; 2012
Decreto; 2078; 2012
Decreto; 1686; 2012
Resolución; 468; 2012
Decreto; 539; 2014
Decreto; 590; 2014
Decreto; 4149; 2004
Resolución; 2020046413; 2020
Ley; 2069; 2020
Decreto; 1889; 2021
Resolución; 2022001026; 2022
</t>
  </si>
  <si>
    <t>https://visorsuit.funcionpublica.gov.co/auth/visor?fi=1807</t>
  </si>
  <si>
    <t>Carta de solicitud
Solicitud de expedición del certificado de inspección sanitaria
Certificado sanitario del país de origen o certificado de venta libre
Certificado de sistema de análisis de peligros y puntos de control crítico - HACCP
Certificado de calidad de la bebida alcohólica
Factura comercial
Documento de transporte
Lista de empaque
Certificado veterinario.</t>
  </si>
  <si>
    <t>Certificado de inspección sanitaria para nacionalización o exportación</t>
  </si>
  <si>
    <t>Registro sanitario y renovaciones automáticos para reactivos de diagnóstico in vitro categorías I y II, reactivos in vitro huérfanos para diagnóstico, reactivos in vitro grado analítico y analito específico, reactivos de uso general en el laboratorio y reactivos in vitro para investigación, de fabricación, nacional e importados</t>
  </si>
  <si>
    <t xml:space="preserve"> 
Tarifa código 3056.
Tarifa código 90065.
Tarifa código 91178. 
Tarifa código 91179.
Tarifa código 91180.
Tarifa código 92178. 
Tarifa código 92179.
Tarifa código 92180.
Tarifa código 3057.
Tarifa código 3040.
Tarifa código 90049.
Tarifa código 91130.
Tarifa código 91131.
Tarifa código 91132.
Tarifa código 92130.
Tarifa código 92131.
Tarifa código 92132.
Tarifa código 91181.
Tarifa código 91182.
Tarifa código 91183.
Tarifa código 92181.
Tarifa código 92182.
Tarifa código 92183.
Tarifa código 90066.
</t>
  </si>
  <si>
    <t xml:space="preserve">Resolución; 2023036099; 2023
Resolución; 2022001026; 2022
Decreto; 1889; 2021
Ley; 2069; 2020
Resolución; 2020046413; 2020
Resolución; 2020014308; 2020
Decreto; 557; 2020
Resolución; 2019058384; 2019
Decreto; 581; 2017
Ley; 399; 1997
Decreto Ley; 019; 2012
Decreto; 3770; 2004
Decreto; 1036; 2018
Resolución; 20190035791; 2019
Resolución; 2022043168; 2022
</t>
  </si>
  <si>
    <t>https://visorsuit.funcionpublica.gov.co/auth/visor?fi=1875</t>
  </si>
  <si>
    <t>Formato único de diligenciamiento de reactivos de diagnóstico in vitro
Formato único de diligenciamiento de reactivos no IVD
Formato registro notificación electrónica
Recibo de consignación
Anotaciones adicionales
Inserto
Estudios de estabilidad
Especificaciones de calidad del producto terminado
Certificado de calidad sanitario</t>
  </si>
  <si>
    <t>Permiso de comercialización para equipos biomédicos de tecnología controlada de fabricación nacional e importados Clase II B</t>
  </si>
  <si>
    <t>Tarifa código 3005. Permiso de comercialización para equipos biomédicos de tecnología controlada. UVT 86,75. Nota: los decimales del valor de la tarifa publicado en pesos, han sido redondeados al número entero superior más próximo.</t>
  </si>
  <si>
    <t xml:space="preserve">Resolución; 2022043168; 2022
Resolución; 2020046413; 2020
Resolución; 2019058384; 2019
Decreto; 582; 2017
Decreto; 4725; 2005
Decreto; 1030; 2007
Decreto; 4957; 2007
Decreto; 038; 2009
Decreto; 218; 2009
Decreto Ley; 019; 2012
Ley; 399; 1997
Resolución; 20190035791; 2019
Ley; 2069; 2020
Decreto; 1889; 2021
Resolución; 2022001026; 2022
</t>
  </si>
  <si>
    <t>https://visorsuit.funcionpublica.gov.co/auth/visor?fi=1880</t>
  </si>
  <si>
    <t>Formato único de diligenciamiento de dispositivos médicos
Formato registro notificación electrónica
Descripción del equipo biomédico
Estudios técnicos y comprobaciones analíticas
Método de desecho o disposición final del producto
Información científica
Análisis de riesgos
Lista de normas empleadas
Estudios clínicos
Certificado o constancia de sistema de calidad del fabricante
Declaración expedida por el fabricante ó por el representante en Colombia de los equipos
Relacion del nombre y ubicación de la Institución Prestadora de Servicios de Salud (IPS)</t>
  </si>
  <si>
    <t>Permiso de comercialización para equipos biomédicos de tecnología controlada de fabricación nacional e importados clase II B</t>
  </si>
  <si>
    <t>Registro sanitario de régimen simplificado de medicamentos homeopáticos simples nacionales e importados</t>
  </si>
  <si>
    <t xml:space="preserve">Tarifa código 0010.
Tarifa código 90090.
Tarifa código 91025.
Tarifa código 91026.
Tarifa código 91027.
Tarifa código 92025.
Tarifa código 92026.
Tarifa código 92027.
</t>
  </si>
  <si>
    <t xml:space="preserve">Resolución; 2023036099; 2023
Resolución; 2022043168; 2022
Resolución; 2020046413; 2020
Resolución; 2019058384; 2019
Decreto; 549; 2001
Decreto; 162; 2004
Decreto; 3554; 2004
Decreto; 1861; 2006
Decreto; 3665; 2009
Decreto; 019; 2012
Ley; 399; 1997
Resolución; 20190035791; 2019
Ley; 2069; 2020
Decreto; 1889; 2021
Resolución; 2022001026; 2022
Resolución; 2023016927; 2023
</t>
  </si>
  <si>
    <t>https://visorsuit.funcionpublica.gov.co/auth/visor?fi=5247</t>
  </si>
  <si>
    <t xml:space="preserve">Formulario único para presentación de solicitudes de registros sanitarios de productos fitoterapéuticos, medicamentos homeopáticos y suplementos dietarios
Formato registro notificación electrónica
Carta de solicitud
Fórmula cualicuantitativa
Especificaciones técnicas del producto
Especificaciones del proceso de obtención de tinturas madres
Control de calidad de materias primas e insumos
Controles de calidad de material de envase y empaque
Proceso de fabricación
Control de calidad en el proceso de fabricación
Controles de calidad al producto terminado
Estudios de estabilidad
Boceto de artes finales
Certificado de marca
Certificado de Venta Libre
</t>
  </si>
  <si>
    <t>Registro sanitario automático para dispositivos médicos y equipos biomédicos que no sean de tecnología controlada de fabricación nacional e importados clase I y IIA</t>
  </si>
  <si>
    <t xml:space="preserve"> 
Tarifa código 3003.
Tarifa código 90091.
Tarifa código 91121.
Tarifa código 91122.
Tarifa código 91123.
Tarifa código 92121.
Tarifa código 92122.
Tarifa código 92123.
   </t>
  </si>
  <si>
    <t xml:space="preserve">Resolución; 2022043168; 2022
Circular; 10000032022; 2022
Resolución; 2020046413; 2020
Resolución; 20190035791; 2019
Decreto; 4725; 2005
Decreto Ley; 019; 2012
Ley; 399; 1997
Decreto; 582; 2017
Resolución; 2019058384; 2019
Decreto; 557; 2020
Resolución; 2020014308; 2020
Ley; 2069; 2020
Decreto; 1889; 2021
Resolución; 2022001026; 2022
</t>
  </si>
  <si>
    <t>https://visorsuit.funcionpublica.gov.co/auth/visor?fi=5248</t>
  </si>
  <si>
    <t>Formato único de diligenciamiento de dispositivos médicos
Formato registro notificación electrónica
Descripción del dispositivo médico
Estudios técnicos y comprobaciones analíticas
Método de esterilización
Método de desecho o disposición final del producto
Artes finales de las etiquetas e insertos: 1 Original(es)
Historial comercial del dispositivo médico: 1 Original(es)</t>
  </si>
  <si>
    <t xml:space="preserve"> Registro sanitario automático de dispositivos médicos y equipos biomédicos que no sean de tecnología controlada de fabricación nacional e importados clase I y IIA</t>
  </si>
  <si>
    <t>Registro sanitario para dispositivos médicos de fabricación nacional e importados clases II B y III</t>
  </si>
  <si>
    <t xml:space="preserve">Tarifa código 3004. 
Tarifa código 90092.
Tarifa código 91124.
Tarifa código 91125. 
Tarifa código 91126.
Tarifa código 92124.
Tarifa código 92125. 
Tarifa código 92126.
 </t>
  </si>
  <si>
    <t xml:space="preserve">Resolución; 2022043168; 2022
Circular; 100000032022; 2022
Resolución; 2020046413; 2020
Resolución; 20190035791; 2019
Ley; 399; 1997
Decreto; 3275; 2009
Decreto; 4725; 2005
Decreto Ley; 019; 2012
Decreto; 582; 2017
Resolución; 2019058384; 2019
Decreto; 557; 2020
Resolución; 2020014308; 2020
Ley; 2069; 2020
Decreto; 1889; 2021
Resolución; 2022001026; 2022
</t>
  </si>
  <si>
    <t>https://visorsuit.funcionpublica.gov.co/auth/visor?fi=5249</t>
  </si>
  <si>
    <t xml:space="preserve">Formato único de diligenciamiento de dispositivos médicos
Formato registro notificación electrónica
Descripción del dispositivo médico
Estudios técnicos y comprobaciones analíticas
Método de esterilización
Método de desecho o disposición final del producto
Artes finales de las etiquetas e insertos
Estudios de biocompatibilidad
Análisis de riesgos
Lista de normas empleadas
Estudios clínicos
Historial comercial del dispositivo médico
Declaración de conformidad emitida por el fabricante
Vida útil
</t>
  </si>
  <si>
    <t>Registro sanitario de dispositivos médicos de fabricación nacional clases II B y III</t>
  </si>
  <si>
    <t>Auditoría y certificación de establecimientos exportadores de carne, productos cárnicos comestibles o derivados cárnicos de terceros países que desean admisibilidad de sus productos en Colombia</t>
  </si>
  <si>
    <t>Tarifa código 4054: Autorización de importación mediante reconocimiento de equivalencia del sistema de inspección, vigilancia y control de alimentos de países interesados en exportar a Colombia, carne y productos cárnicos comestibles, ubicados en el exterior Zona 1: Centroamérica; El Caribe; Suramérica excepto Brasil, Chile, Argentina y Puerto Rico. UVT 829,96. (Mas 576.52 Zona 2: Estados Unidos; Canadá; Chile; Brasil; África y Puerto Rico) o (Mas 1780.43 Zona 3: Europa; Asia; Oceanía; México y Argentina). Nota: Los decimales del valor de la tarifa publicado en pesos, han sido redondeados al número entero superior más próximo.</t>
  </si>
  <si>
    <t xml:space="preserve">Resolución; 2023036099; 2023
Resolución; 2022001026; 2022
Decreto; 1889; 2021
Ley; 2069; 2020
Resolución; 20190035791; 2019
Decreto; 1500; 2007
Decreto; 2078; 2012
Ley; 9; 1979
Ley; 399; 1997
Resolución; 2019058384; 2019
Resolución; 2020046413; 2020
Resolución; 2022043168; 2022
</t>
  </si>
  <si>
    <t>https://visorsuit.funcionpublica.gov.co/auth/visor?fi=5253</t>
  </si>
  <si>
    <t xml:space="preserve"> Instituciones o dependencias públicas, Organizaciones</t>
  </si>
  <si>
    <t>Formulario único de solicitud de autorización de establecimientos exportadores de carne, productos cárnicos comestibles y derivados cárnicos a Colombia
Cuestionario dirigido a los establecimientos interesados en la admisibilidad sanitaria de sus productos
Cuestionario dirigido a la autoridad sanitaria</t>
  </si>
  <si>
    <t>Resolución por la cual se autoriza a los establecimientos registrados a exportar carne, productos cárnicos comestibles y derivados cárnicos a Colombia</t>
  </si>
  <si>
    <t>Ampliación de la certificación de cumplimiento de las Buenas Prácticas de Manufactura (BPM), Buenas Prácticas de Elaboración (BPE) o Buenas Prácticas de Laboratorio</t>
  </si>
  <si>
    <t xml:space="preserve">Tarifa código 4094-9:
Tarifa código 4034: 
Tarifa código 4035:
Tarifa código 4037:
Tarifa código 4039:
Tarifa código 4043:
Tarifa código 4044-3:
Tarifa código 4017: 
Tarifa código 4031:
Tarifa código 4041:
Tarifa código 4063:
</t>
  </si>
  <si>
    <t xml:space="preserve">Resolución; 2023052539; 2023
Resolución; 2022043168; 2022
Resolución; 2019058384; 2019
Resolución; 2015; 2011
Resolución; 2011012580; 2011
Resolución; 3665; 2009
Resolución; 04410; 2009
Resolución; 3028; 2008
Resolución; 0444; 2008
Resolución; 4594; 2007
Resolución; 1403; 2007
Resolución; 5107; 2005
Resolución; 3774; 2004
Resolución; 01087; 2001
Resolución; 3131; 1998
Resolución; 3183; 1995
Ley; 399; 1997
Decreto; 3863; 2008
Decreto; 3249; 2006
Decreto; 2200; 2005
Decreto; 3554; 2004
Decreto; 2266; 2004
Decreto; 549; 2001
Resolución; 4245; 2015
Resolución; 20190035791; 2019
Resolución; 2020046413; 2020
Ley; 2069; 2020
Decreto; 1889; 2021
Resolución; 2022001026; 2022
Resolución; 2023036099; 2023
</t>
  </si>
  <si>
    <t>https://visorsuit.funcionpublica.gov.co/auth/visor?fi=5254</t>
  </si>
  <si>
    <t xml:space="preserve">Formato solicitud de trámites (visitas, certificaciones y certificados)
Formato registro notificación electrónica
Guía de inspección respectiva diligenciada
Contrato de trabajo del director técnico
Tarjeta profesional del director técnico
Listado de equipos
Plano de las instalaciones
</t>
  </si>
  <si>
    <t>Autorización para la fabricación de suplementos dietarios en plantas fabricantes de medicamentos y productos fitoterapéuticos con base en la revisión de las validaciones de limpieza</t>
  </si>
  <si>
    <t>Tarifa código 4059. Autorización para la fabricación de suplementos dietarios en plantas fabricantes de medicamentos y productos fitoterapéuticos con base en la revisión de las validaciones de limpieza. UVT 36,40. Nota: los decimales del valor de la tarifa publicado en pesos, han sido redondeados al número entero superior más próximo.</t>
  </si>
  <si>
    <t xml:space="preserve">Resolución; 2022043168; 2022
Resolución; 2019058384; 2019
Resolución; 20190035791; 2019
Decreto; 2266; 2004
Decreto; 3863; 2008
Decreto; 2078; 2012
Ley; 399; 1997
Resolución; 2020046413; 2020
Ley; 2069; 2020
Decreto; 1889; 2021
Resolución; 2022001026; 2022
</t>
  </si>
  <si>
    <t>https://visorsuit.funcionpublica.gov.co/auth/visor?fi=5256</t>
  </si>
  <si>
    <t>Ciudadano,  Instituciones o dependencias públicas, Organizaciones</t>
  </si>
  <si>
    <t xml:space="preserve">Solicitud escrita
</t>
  </si>
  <si>
    <t>Autorización para la fabricación de suplementos dietarios</t>
  </si>
  <si>
    <t>Se obtiene en 30 Dia(s) - Calendario(es)</t>
  </si>
  <si>
    <t>Asignación de la inspección permanente en plantas de beneficio, desposte y desprese de animales de abasto público bajo Decreto 2278 de 1982</t>
  </si>
  <si>
    <t xml:space="preserve">Tarifa código 4071-5.
Tarifa código 4071-6. 
Tarifa código 4071-7. 
Tarifa código 4071-8.
Tarifa código 4096-2.
Tarifa código 4096-3.
Tarifa código 4096-1.
Tarifa código 4096-4.
Tarifa código 4071-1.
Tarifa código 4071-2.
Tarifa código 4071-3. 
Tarifa código 4071-4.
 </t>
  </si>
  <si>
    <t xml:space="preserve">Resolución; 2022043168; 2022
Resolución; 20190035791; 2019
Decreto; 2278; 1982
Decreto; 2078; 2012
Ley; 399; 1997
Resolución; 2019058384; 2019
Resolución; 2020046413; 2020
Ley; 2069; 2020
Decreto; 1889; 2021
Resolución; 2022001026; 2022
</t>
  </si>
  <si>
    <t>https://visorsuit.funcionpublica.gov.co/auth/visor?fi=5257</t>
  </si>
  <si>
    <t>Formato solicitud de trámites (visitas, certificaciones y certificados)
Autoliquidación de la tarifa de inspección auxiliar por hora en plantas de beneficio animal, desposte o desprese - decreto 2278 de 1982
Formato de autoliquidación en plantas de beneficio animal para inspección auxiliar bajo Decreto 2278 de</t>
  </si>
  <si>
    <t xml:space="preserve"> Inspección oficial permanente en planta de beneficio, desposte y desprese animal</t>
  </si>
  <si>
    <t>Certificación o ampliación de la capacidad de producción a establecimientos de productos cosméticos, de higiene doméstica o absorbentes de higiene personal. Visita para la verificación del cumplimiento de condiciones sanitarias y verificación del cumplimiento de condiciones sanitarias por ampliación a establecimientos fabricantes de productos plaguicidas de uso doméstico</t>
  </si>
  <si>
    <t>Tarifa código 4018. Visita de certificación o ampliación de la capacidad de producción a establecimientos de productos cosméticos, de higiene doméstica o absorbentes de higiene personal. Visita para la verificación del cumplimiento de condiciones sanitarias y verificación del cumplimiento de condiciones sanitarias por ampliación a establecimientos fabricantes de productos plaguicidas para uso doméstico. UVT 71,31. Nota: los decimales del valor de la tarifa publicado en pesos, han sido redondeados al número entero superior más próximo.</t>
  </si>
  <si>
    <t xml:space="preserve">Resolución; 2022043168; 2022
Resolución; 2020046413; 2020
Resolución; 20190035791; 2019
Decreto; 1843; 1991
Norma internacional; 721; 2009
Norma internacional; 706; 2008
Decreto; 219; 1998
Resolución; 3773; 2004
Ley; 399; 1997
Norma internacional; 516; 2002
Resolución; 2019058384; 2019
Ley; 2069; 2020
Decreto; 1889; 2021
Resolución; 2022001026; 2022
</t>
  </si>
  <si>
    <t>https://visorsuit.funcionpublica.gov.co/auth/visor?fi=5258</t>
  </si>
  <si>
    <t xml:space="preserve">Formato solicitud de trámites (visitas, certificaciones y certificados)
Guia de capacidad
Tarjeta profesional del director técnico
Diploma del director técnico
Plano de las instalaciones
Contrato de trabajo de director técnico
Listado de equipos
</t>
  </si>
  <si>
    <t>Certificación de ampliación de la producción</t>
  </si>
  <si>
    <t>Registro sanitario de reactivos de diagnóstico in vitro de fabricación nacional e importados en la categoría III</t>
  </si>
  <si>
    <t xml:space="preserve"> 
Tarifa código 3055.
Tarifa código 90064.
Tarifa código 92175.
Tarifa código 92176.
Tarifa código 92177.
Tarifa código 91175: 
Tarifa código 91176: 
Tarifa código 91177:
</t>
  </si>
  <si>
    <t xml:space="preserve">Resolución; 2023036099; 2023
Resolución; 2022001026; 2022
Decreto; 1889; 2021
Ley; 2069; 2020
Resolución; 2020014308; 2020
Decreto; 557; 2020
Resolución; 2019058384; 2019
Decreto; 581; 2017
Resolución; 132; 2006
Decreto; 019; 2012
Decreto; 4124; 2008
Decreto; 3770; 2004
Ley; 399; 1999
Resolución; 20190035791; 2019
Resolución; 2020046413; 2020
Resolución; 2022043168; 2022
</t>
  </si>
  <si>
    <t>https://visorsuit.funcionpublica.gov.co/auth/visor?fi=6560</t>
  </si>
  <si>
    <t>Formato único de diligenciamiento de reactivos de diagnóstico in vitro
Formato registro notificación electrónica
Inserto
Sticker de acondicionamiento
Certificado de calidad sanitario o de buenas prácticas de manufactura
Marca registrable</t>
  </si>
  <si>
    <t xml:space="preserve"> Registro sanitario de reactivos de diagnóstico in vitro de fabricación nacional e importados en la categoría III</t>
  </si>
  <si>
    <t>Registro sanitario automático de reactivos de diagnóstico in vitro importados en la categoría I y II</t>
  </si>
  <si>
    <t xml:space="preserve"> 
Tarifa código 3040: 
Tarifa código 90049: 
Tarifa código 91130: 
Tarifa código 91131:
Tarifa código 91132:
Tarifa código 92130:
Tarifa código 92131. 
Tarifa código 92132: 
 </t>
  </si>
  <si>
    <t xml:space="preserve">Resolución; 2023036099; 2023
Resolución; 2022001026; 2022
Decreto; 1889; 2021
Ley; 2069; 2020
Resolución; 20190035791; 2019
Resolución; 132; 2006
Ley; 399; 1997
Decreto; 3770; 2004
Resolución; 2019058384; 2019
Decreto; 557; 2020
Resolución; 2020014308; 2020
Resolución; 2020046413; 2020
Resolución; 2022043168; 2022
</t>
  </si>
  <si>
    <t>https://visorsuit.funcionpublica.gov.co/auth/visor?fi=16223</t>
  </si>
  <si>
    <t>Formato único de diligenciamiento de reactivos de diagnóstico in vitro
Formato registro notificación electrónica
Certificado de Venta Libre (CVL)
Autorización para ser importador y/o titular del registro sanitario
Inserto
Estudios de estabilidad
Especificaciones de calidad del producto terminado
Sticker de acondicionamiento
Certificado de calidad sanitario
Marca registrable
Certificado de capacidad de almacenamiento y acondicionamiento</t>
  </si>
  <si>
    <t>Registro sanitario automático de reactivos de diagnóstico in vitro importados en la categorías I y II</t>
  </si>
  <si>
    <t>Licencia para fabricación de derivados de cannabis con fines medicinales y científicos</t>
  </si>
  <si>
    <t xml:space="preserve"> 
Licencia de fabricación de derivados de cannabis para uso nacional.
Licencia de fabricación de derivados de cannabis para exportación.
Licencia de fabricación de derivados de cannabis para uso nacional, investigación y exportación.
Licencia de fabricación de derivados de cannabis para investigación científica.
Licencia de fabricación de derivados de cannabis para investigación y exportación.
Licencia de fabricación de derivados de cannabis para uso nacional e investigación.
Licencia de fabricación de derivados de cannabis para uso nacional y exportación.</t>
  </si>
  <si>
    <t xml:space="preserve">Ley; 1787; 2016
Resolución; 2892; 2017
Resolución; 2891; 2017
Decreto; 613; 2017
Ley; 30; 1986
Resolución; 1478; 2006
</t>
  </si>
  <si>
    <t>https://visorsuit.funcionpublica.gov.co/auth/visor?fi=33944</t>
  </si>
  <si>
    <t>GMTF04 Solicitud de licencia de fabricación de derivados de cannabis
Carta de solicitud
Cédula de ciudadanía
Declaración juramentada de procedencia de ingresos
Diploma
Tarjeta profesional
Folio de matrícula inmobiliaria
Plan de fabricación
Descripción de los equipos y zonas de procesos
Protocolo de seguridad
Acreditación del proyecto de investigación de fabricación de derivados de cannabis
Plan de exportaciones
Plan de terminación de operaciones
Recibo de pago</t>
  </si>
  <si>
    <t xml:space="preserve"> Licencia de fabricación de derivados de cannabis</t>
  </si>
  <si>
    <t>Plan Estratégico de TI 2023 2027
Herramienta de Construcción del PETI
Canales de Atención</t>
  </si>
  <si>
    <t>Tipo de Canal</t>
  </si>
  <si>
    <t>ID Canal</t>
  </si>
  <si>
    <t>Canal</t>
  </si>
  <si>
    <t>Descripción del Canal</t>
  </si>
  <si>
    <t>Ciudad</t>
  </si>
  <si>
    <t>Ubicación</t>
  </si>
  <si>
    <t>Correo Electrónico</t>
  </si>
  <si>
    <t>Horarios de atención</t>
  </si>
  <si>
    <t>Responsable de la Administración del Canal</t>
  </si>
  <si>
    <t>Presencial</t>
  </si>
  <si>
    <t>1.1</t>
  </si>
  <si>
    <t>Sede Principal</t>
  </si>
  <si>
    <t>Carrera 10 #64 - 28</t>
  </si>
  <si>
    <t>invimadg@invima.gov.co</t>
  </si>
  <si>
    <t>Lunes a viernes 7:00 a.m. - 4:00 p.m.</t>
  </si>
  <si>
    <t>Atención Integral al Ciudadano</t>
  </si>
  <si>
    <t>1.2</t>
  </si>
  <si>
    <t>Sede Administrativa</t>
  </si>
  <si>
    <t>Carrera 10 #64 - 60</t>
  </si>
  <si>
    <t>secgeneral@invima.gov.co</t>
  </si>
  <si>
    <t>1.3</t>
  </si>
  <si>
    <t>Montevideo</t>
  </si>
  <si>
    <t>Carrera 68D #17 - 11/21</t>
  </si>
  <si>
    <t>ccotesp@invima.gov.co</t>
  </si>
  <si>
    <t>1.4</t>
  </si>
  <si>
    <t>Alterna 2</t>
  </si>
  <si>
    <t>Calle 18 No. 68 D - 53</t>
  </si>
  <si>
    <t>1.5</t>
  </si>
  <si>
    <t>CAN</t>
  </si>
  <si>
    <t>Avenida Calle 26 #51 - 20</t>
  </si>
  <si>
    <t>1.6</t>
  </si>
  <si>
    <t>Aeropuerto El Dorado</t>
  </si>
  <si>
    <t>Calle 26 #106 - 39</t>
  </si>
  <si>
    <t>aeropuertobogota@invima.gov.co</t>
  </si>
  <si>
    <t>Lunes a viernes 8:00 a.m. - 5:00 p.m.</t>
  </si>
  <si>
    <t>1.7</t>
  </si>
  <si>
    <t>Aeropuerto Palmira VOIP</t>
  </si>
  <si>
    <t>Valle del Cauca</t>
  </si>
  <si>
    <t>Avenida 4 Norte #4 - 30</t>
  </si>
  <si>
    <t>aeropuertopalmira@invima.gov.co</t>
  </si>
  <si>
    <t>1.8</t>
  </si>
  <si>
    <t>Aeropuerto José María Córdova</t>
  </si>
  <si>
    <t>Rionegro - Antioquía</t>
  </si>
  <si>
    <t>Carrera 48A #10 Sur - 42</t>
  </si>
  <si>
    <t>aeropuertorionegro@invima.gov.co</t>
  </si>
  <si>
    <t>1.9</t>
  </si>
  <si>
    <t>Puerto Marítimo Santa Marta</t>
  </si>
  <si>
    <t>Santa Marta</t>
  </si>
  <si>
    <t>Carrera 1 #10A - 12</t>
  </si>
  <si>
    <t>puertosantamarta@invima.gov.co</t>
  </si>
  <si>
    <t>1.10</t>
  </si>
  <si>
    <t>Puerto Fluvial Barranquilla</t>
  </si>
  <si>
    <t>Barranquilla</t>
  </si>
  <si>
    <t>Carrera 38  #1A</t>
  </si>
  <si>
    <t>puertobarranquilla@invima.gov.co</t>
  </si>
  <si>
    <t>1.11</t>
  </si>
  <si>
    <t>Puerto Marítimo Buenaventura</t>
  </si>
  <si>
    <t>Buenaventura</t>
  </si>
  <si>
    <t>Sociedad Portuaria de Buenaventura</t>
  </si>
  <si>
    <t>pmbuenaventura@invima.gov.co</t>
  </si>
  <si>
    <t>1.12</t>
  </si>
  <si>
    <t>Puerto Marítimo Cartagena</t>
  </si>
  <si>
    <t>Cartagena</t>
  </si>
  <si>
    <t>Carrera 28 #27 - 18</t>
  </si>
  <si>
    <t>puertocartagena@invima.gov.co</t>
  </si>
  <si>
    <t>1.13</t>
  </si>
  <si>
    <t>Paso Fronterizo y Puerto Fluvial Leticia</t>
  </si>
  <si>
    <t>Leticia</t>
  </si>
  <si>
    <t>Carrera 11 #2 - 115</t>
  </si>
  <si>
    <t>pasofronterizoleticia@invima.gov.co</t>
  </si>
  <si>
    <t>1.14</t>
  </si>
  <si>
    <t>Paso Fronterizo Paraguachón</t>
  </si>
  <si>
    <t>La Guajira</t>
  </si>
  <si>
    <t>Calle 1 #3 - 42</t>
  </si>
  <si>
    <t>pfparaguachon@invima.gov.co</t>
  </si>
  <si>
    <t>1.15</t>
  </si>
  <si>
    <t>Paso Fronterizo Cúcuta</t>
  </si>
  <si>
    <t>Cúcuta</t>
  </si>
  <si>
    <t>Avenida 7 #8N - 23</t>
  </si>
  <si>
    <t>pfcucuta@invima.gov.co</t>
  </si>
  <si>
    <t>Lunes a viernes 7:30 a.m. - 5:30 p.m.</t>
  </si>
  <si>
    <t>1.16</t>
  </si>
  <si>
    <t>Paso Fronterizo San Miguel</t>
  </si>
  <si>
    <t>Putumayo</t>
  </si>
  <si>
    <t>Cebaf - San Miguel</t>
  </si>
  <si>
    <t>pfsanmiguel@invima.gov.co</t>
  </si>
  <si>
    <t>1.17</t>
  </si>
  <si>
    <t>Paso Fronterizo Ipiales</t>
  </si>
  <si>
    <t>Pasto</t>
  </si>
  <si>
    <t>Carrera 6 #11 - 50</t>
  </si>
  <si>
    <t>pasofronterizoipiales@invima.gov.co</t>
  </si>
  <si>
    <t>1.18</t>
  </si>
  <si>
    <t>Paso Fronterizo Arauca</t>
  </si>
  <si>
    <t>Arauca</t>
  </si>
  <si>
    <t>Calle 38 #31 - 58</t>
  </si>
  <si>
    <t>Presencial - Grupo de Trabajo Territorial</t>
  </si>
  <si>
    <t>2.1</t>
  </si>
  <si>
    <t>GTT COSTA CARIBE 1</t>
  </si>
  <si>
    <t>Grupo de Trabajo Territorial Caribe 1</t>
  </si>
  <si>
    <t>Carrera 60 #74 - 159</t>
  </si>
  <si>
    <t>  raljurer@invima.gov.co</t>
  </si>
  <si>
    <t>2.2</t>
  </si>
  <si>
    <t>GTT COSTA CARIBE 2</t>
  </si>
  <si>
    <t>Grupo de Trabajo Territorial Caribe 2</t>
  </si>
  <si>
    <t>Córdoba</t>
  </si>
  <si>
    <t>Calle 61 # 7-38</t>
  </si>
  <si>
    <t>gttcostacaribe2@invima.gov.co</t>
  </si>
  <si>
    <t>2.3</t>
  </si>
  <si>
    <t>GTT CENTRO ORIENTE 1</t>
  </si>
  <si>
    <t>Grupo de Trabajo Territorial Oriente 1</t>
  </si>
  <si>
    <t>Bucaramanga</t>
  </si>
  <si>
    <t>Carrera 34 #54 - 70</t>
  </si>
  <si>
    <t>gttoriente1@invima.gov.co</t>
  </si>
  <si>
    <t>2.4</t>
  </si>
  <si>
    <t>GTT CENTRO ORIENTE 2</t>
  </si>
  <si>
    <t>Grupo de Trabajo Territorial Oriente 2</t>
  </si>
  <si>
    <t>Avenida Carrera 68D #17 - 21</t>
  </si>
  <si>
    <t>2.5</t>
  </si>
  <si>
    <t>GTT CENTRO ORIENTE 3</t>
  </si>
  <si>
    <t>Grupo de Trabajo Territorial Oriente 3</t>
  </si>
  <si>
    <t>Neiva</t>
  </si>
  <si>
    <t>Calle 18A #7A - 14</t>
  </si>
  <si>
    <t>mmorenop@invima.gov.co</t>
  </si>
  <si>
    <t>2.6</t>
  </si>
  <si>
    <t>OFICINA IBAGUE</t>
  </si>
  <si>
    <t>Oficina Ibague</t>
  </si>
  <si>
    <t>Ibague</t>
  </si>
  <si>
    <t>Calle 10 #3 - 76</t>
  </si>
  <si>
    <t>2.7</t>
  </si>
  <si>
    <t>GTT OCCIDENTE 1</t>
  </si>
  <si>
    <t>Grupo de Trabajo Territorial Occidente 1</t>
  </si>
  <si>
    <t>Medellín</t>
  </si>
  <si>
    <t>gttoccidente1@invima.gov.co</t>
  </si>
  <si>
    <t>2.8</t>
  </si>
  <si>
    <t>GTT OCCIDENTE 2</t>
  </si>
  <si>
    <t>Grupo de Trabajo Territorial Occidente 2</t>
  </si>
  <si>
    <t>Cali</t>
  </si>
  <si>
    <t>Avenida 4ta Norte #4 - 30</t>
  </si>
  <si>
    <t>gttoccidente2@invima.gov.co</t>
  </si>
  <si>
    <t>2.9</t>
  </si>
  <si>
    <t>GRUPO DE APOYO NARIÑO</t>
  </si>
  <si>
    <t>Grupo de Apoyo Nariño</t>
  </si>
  <si>
    <t>Carrera 24 #20 - 58</t>
  </si>
  <si>
    <t>averdugom1@invima.gov.co</t>
  </si>
  <si>
    <t>2.10</t>
  </si>
  <si>
    <t>GTT ORINOQUIA</t>
  </si>
  <si>
    <t>Grupo de Trabajo Territorial Orinoquía</t>
  </si>
  <si>
    <t>Villavicencio</t>
  </si>
  <si>
    <t>gttorinoquia@invima.gov.co</t>
  </si>
  <si>
    <t>2.11</t>
  </si>
  <si>
    <t>GTT EJE CAFETERO</t>
  </si>
  <si>
    <t>Grupo de Trabajo Territorial Eje Cafetero</t>
  </si>
  <si>
    <t>Armenia</t>
  </si>
  <si>
    <t>Carrera 17 #22 Norte - 24</t>
  </si>
  <si>
    <t>clopeze@invima.gov.co</t>
  </si>
  <si>
    <t>Virtual</t>
  </si>
  <si>
    <t>2.12</t>
  </si>
  <si>
    <t>Centro Especializado de Servicio al Ciudadano</t>
  </si>
  <si>
    <t>El Centro Especializado de Servicio al Ciudadano (CESC) es el punto de encuentro virtual de entre las instituciones (personas jurídicas) públicas y privadas que adelantan trámites o requieren servicios de las entidades del sector administrativo de la salud y de los servidores públicos con los que interactúan. Aquí, las instituciones pueden consultar información clara y precisa sobre trámites y servicios y otros temas de su interés; y los servidores públicos pueden consultar y utilizar esa misma información para orientar eficientemente a las instituciones y demás organizaciones del sector.
Igualmente, el CESC es la herramienta tecnológica del Modelo Integral de Servicio al Ciudadano y Grupos de Valor (MISC), el cual articula a las 11 entidades del sector para trabajar por la humanización y excelencia en el servicio centrado en las personas</t>
  </si>
  <si>
    <t>N/A</t>
  </si>
  <si>
    <t>https://ciudadanos.sectorsalud.gov.co/ciudadanos/Paginas/Home.aspx</t>
  </si>
  <si>
    <t>6AM - 6PM</t>
  </si>
  <si>
    <t>Solicitud de Intención</t>
  </si>
  <si>
    <t>https://sesuite.invima.gov.co:444/Pqrsd/peticiones/solicitud</t>
  </si>
  <si>
    <t>7 Días X 24 Horas</t>
  </si>
  <si>
    <t>Telefónico</t>
  </si>
  <si>
    <t>3.1</t>
  </si>
  <si>
    <t>Call Center</t>
  </si>
  <si>
    <t>PBX</t>
  </si>
  <si>
    <t>Teléfono: (601) 742 2121</t>
  </si>
  <si>
    <t>Virtual - Correo Electrónico</t>
  </si>
  <si>
    <t>4.1</t>
  </si>
  <si>
    <t>Contactenos</t>
  </si>
  <si>
    <t>contactenos@invima.gov.co</t>
  </si>
  <si>
    <t>4.2</t>
  </si>
  <si>
    <t>Notificaciones Judiciales</t>
  </si>
  <si>
    <t>notificaciones_judiciales@invima.gov.co</t>
  </si>
  <si>
    <t>4.3</t>
  </si>
  <si>
    <t>Soy Transparente</t>
  </si>
  <si>
    <t>soytransparente@invima.gov.co</t>
  </si>
  <si>
    <t>4.4</t>
  </si>
  <si>
    <t>Comunicaciones</t>
  </si>
  <si>
    <t>comunicaciones@invima.gov.co</t>
  </si>
  <si>
    <t>Virtual - Chat</t>
  </si>
  <si>
    <t>5.1</t>
  </si>
  <si>
    <t>Oficina Virtual Invima (Teams)</t>
  </si>
  <si>
    <t>Oficina Virtual</t>
  </si>
  <si>
    <t>https://app.invima.gov.co/ovirtual/</t>
  </si>
  <si>
    <t>5.2</t>
  </si>
  <si>
    <t>Chat Bot de Alimentos</t>
  </si>
  <si>
    <t>https://app.invima.gov.co/bot/ingreso</t>
  </si>
  <si>
    <t>Lunes a viernes 8:00 a.m. - 4:00 p.m.</t>
  </si>
  <si>
    <t>Dirección de Alimentos</t>
  </si>
  <si>
    <t>Redes Sociales</t>
  </si>
  <si>
    <t>6.1</t>
  </si>
  <si>
    <t>Instagram</t>
  </si>
  <si>
    <t>(@invimacolombia)</t>
  </si>
  <si>
    <t>6.2</t>
  </si>
  <si>
    <t>Facebook</t>
  </si>
  <si>
    <t>https://www.facebook.com/InvimaColombia/</t>
  </si>
  <si>
    <t>6.3</t>
  </si>
  <si>
    <t>Twitter</t>
  </si>
  <si>
    <t>6.4</t>
  </si>
  <si>
    <t>Youtube</t>
  </si>
  <si>
    <t>https://www.youtube.com/c/InvimaColombiaOficial</t>
  </si>
  <si>
    <t>Plan Estratégico de TI 2023 2027
Herramienta de Construcción del PETI
Mapa de Capacidades</t>
  </si>
  <si>
    <t>Capacidad</t>
  </si>
  <si>
    <t>Nombre Macroproceso</t>
  </si>
  <si>
    <t>Objetivo del Macroproceso</t>
  </si>
  <si>
    <t>Apoyo de TI a los Macroprocesos</t>
  </si>
  <si>
    <t>Cubrimiento</t>
  </si>
  <si>
    <t>Estratégica</t>
  </si>
  <si>
    <t>GDI-CR1</t>
  </si>
  <si>
    <t>Gestión Directiva</t>
  </si>
  <si>
    <t>Dirigir la gestión integral del Invima a través de la definición y seguimiento de directrices y estrategias que permitan el cumplimiento dela misión y la visión Institucional.</t>
  </si>
  <si>
    <t>Sistema de Gestión Integrado INTEGRA (Kawak)
Portal Institucional</t>
  </si>
  <si>
    <t>Parcial</t>
  </si>
  <si>
    <t>Misional</t>
  </si>
  <si>
    <t>AIC-CR1</t>
  </si>
  <si>
    <t>Suministrar a los usuarios y ciudadanía en general, atención e información oportuna en cuanto a trámites y servicios que presta el Invima, garantizando disponibilidad de la prestación de los servicios.</t>
  </si>
  <si>
    <t>Se Suite -Correspondencia y PQRDS
Oficina Virtual - App Invima</t>
  </si>
  <si>
    <t>IVC-CR1</t>
  </si>
  <si>
    <t>Inspección, Vigilancia y Control</t>
  </si>
  <si>
    <t>Realizar la planeación, ejecución, y evaluación de las actividades de inspección, vigilancia y control y temas asociados, así como el control de calidad de los productos competencia basadas en un enfoque de riesgo con el propósito de garantizar el cumplimiento de los requisitos sanitarios establecidos en la normatividad vigente.</t>
  </si>
  <si>
    <t>Reactivovigilancia
Tecnovigilancia
FarmacoVigilancia
IVC / SOA Puertos
IVC / SOA
SILab
Tramites en Línea
Sivicos - Móviles  CIS
Inscripción de establecimientos
Información decreto transparencia
eCIS (certificación inspección sanitaria-electrónica) proyecto Países Bajos y Colombia</t>
  </si>
  <si>
    <t>ASS-CR1</t>
  </si>
  <si>
    <t>Aseguramiento Sanitario</t>
  </si>
  <si>
    <t>Adelantar las actividades relacionadas con registros sanitarios, auditorías y certificaciones y educación asistencia técnica asociadas a los productos de competencia del Invima, emitiendo, de conformidad con la normatividad sanitaria vigente, actuaciones administrativas que cumplan con la oportunidad y calidad establecida.</t>
  </si>
  <si>
    <t>Registros Sanitarios
Protocolos en línea
Formulario Medida Bucal
Certimail
VENTANILLA UNICA DE COMERCIO EXTERIOR</t>
  </si>
  <si>
    <t>Apoyo</t>
  </si>
  <si>
    <t>GAD-CR1</t>
  </si>
  <si>
    <t>Gestión Administrativa</t>
  </si>
  <si>
    <t>Administrar los recursos físicos, adquirir los bienes y servicios y manejar los documentos del archivo de gestión y central del Invima</t>
  </si>
  <si>
    <t xml:space="preserve">Aranda
WebHelpDesk
Inventarios - Gestión Administrativa
SIRECI </t>
  </si>
  <si>
    <t>GTH-CR1</t>
  </si>
  <si>
    <t>Gestión de Talento Humano</t>
  </si>
  <si>
    <t>Implementar políticas y prácticas de administración de personal bajo los principios de equidad y transparencia en la selección de personal, inducción, capacitación, bienestar, evaluación de desempeño y seguridad y trabajo, obteniendo servidores públicos competentes.</t>
  </si>
  <si>
    <t>Nomina (SIGEP)</t>
  </si>
  <si>
    <t>GJR-CR1</t>
  </si>
  <si>
    <t>Gestión Jurídica</t>
  </si>
  <si>
    <t>Brindar apoyo jurídico en el desarrollo de las funciones del Instituto, dando lineamientos legales, emitiendo conceptos, apoyando la elaboración de reglas de defensa judicial y extrajudicial en sede contencioso y constitucional, y haciendo efectivo el cobro de las acreencias a favor del Invima, en aras del cumplimiento de competencias institucionales, mitigando el riesgo del daño antijurídico.</t>
  </si>
  <si>
    <t>Ekogui</t>
  </si>
  <si>
    <t>GFP-CR1</t>
  </si>
  <si>
    <t>Gestión Financiera y Presupuestal</t>
  </si>
  <si>
    <t xml:space="preserve">Garantizar el correcto registro y ejecución de los recursos financieros de la Entidad de conformidad con las normas legales  vigentes, como apoyo a la gestión institucional. </t>
  </si>
  <si>
    <t>Recibo de pago
Recaudos – PSE
SIIF Nación</t>
  </si>
  <si>
    <t>SGI-CR1</t>
  </si>
  <si>
    <t>Administración del Sistema Integrado de Gestión</t>
  </si>
  <si>
    <t>Diseñar, implementar y mantener el Sistema de Gestión Integrado del Invima, desarrollando un conjunto articulado de herramientas de gestión, que coadyuve a los objetivos institucionales y al mejoramiento continuo de los macroprocesos, procesos y servicios de la Entidad</t>
  </si>
  <si>
    <t>Sistema de Gestión Integrado INTEGRA (Kawak)</t>
  </si>
  <si>
    <t>TIC-CR1</t>
  </si>
  <si>
    <t>Gestión de Tecnologías de la Información</t>
  </si>
  <si>
    <t>Implementar soluciones tecnológicas, de información y de comunicaciones que permitan la operación de macroprocesos, procesos y áreas del Invima y que provean la información necesaria para el cumplimento de los objetivos del Instituto de manera transparente y oportuna.</t>
  </si>
  <si>
    <t>Aranda
Aula Virtual</t>
  </si>
  <si>
    <t>Evaluación y Control</t>
  </si>
  <si>
    <t>GSC-CR1</t>
  </si>
  <si>
    <t>Gestión de Seguimiento y Control</t>
  </si>
  <si>
    <t>Verificar el nivel de cumplimiento de los objetivos, programas, procesos, proyectos y controles para promover la cultura de autocontrol a través de auditorías que conduzcan al mejoramiento de la gestión del Invima.</t>
  </si>
  <si>
    <t>Servicio web - IVC 
SOA puertos
Interfaces IVC/SOA</t>
  </si>
  <si>
    <t xml:space="preserve">Plan Estratégico de TI 2023 2027
Herramienta de Construcción del PETI
Mapa Capacidades - Macroprocesos, Procesos y Procedimientos
</t>
  </si>
  <si>
    <t>Modelo Operativo</t>
  </si>
  <si>
    <t>Capacidades</t>
  </si>
  <si>
    <t>Capacidades Nivel II - Macroprocesos</t>
  </si>
  <si>
    <t>Capacidades Nivel III - Procesos</t>
  </si>
  <si>
    <t>Capacidades Nivel IV - Procedimientos</t>
  </si>
  <si>
    <t>Roles</t>
  </si>
  <si>
    <t>C01</t>
  </si>
  <si>
    <t>GDI-DIE- CR1</t>
  </si>
  <si>
    <t>Direccionamiento Estratégico</t>
  </si>
  <si>
    <t>GDI-DIE-PR1</t>
  </si>
  <si>
    <t>Procedimiento Revisión por la Dirección al Sistema de Gestión Integrado - V5</t>
  </si>
  <si>
    <t>Jefe Oficina Asesora de Planeación</t>
  </si>
  <si>
    <t>GDI-DIE-PR2</t>
  </si>
  <si>
    <t>Procedimiento Consejo Directivo del Invima - V1</t>
  </si>
  <si>
    <t>GDI-DIE-PR4</t>
  </si>
  <si>
    <t>Procedimiento para la actualización del Manual Tarifario del Invima - V6</t>
  </si>
  <si>
    <t>GDI-DIE-PR5</t>
  </si>
  <si>
    <t>Procedimiento Imparcialidad y Manejo de Conflictos de Intereses -V1</t>
  </si>
  <si>
    <t>GDI-DIE-PR6</t>
  </si>
  <si>
    <t>Procedimiento Formulación y Seguimiento a la Plataforma Estratégica del Invima - V11</t>
  </si>
  <si>
    <t>GDI-DIE-PR7</t>
  </si>
  <si>
    <t>Procedimiento Gestión del Banco de Programas y Proyectos Institucionales del Invima - V2</t>
  </si>
  <si>
    <t>GDI-FPO- CR1</t>
  </si>
  <si>
    <t>Formulación y Seguimiento de Planes Operativos</t>
  </si>
  <si>
    <t>GDI-FPO-PR1</t>
  </si>
  <si>
    <t>Procedimiento Formulación y Seguimiento del Plan Operativo Anual - V10</t>
  </si>
  <si>
    <t>GDI-FPO-PR2</t>
  </si>
  <si>
    <t>Procedimiento Formulación y  Seguimiento de Plan Operativo Anual de Inversión - V7</t>
  </si>
  <si>
    <t>GDI-FPO-PR3</t>
  </si>
  <si>
    <t>Procedimiento de Gestión de Información Estadística - V1</t>
  </si>
  <si>
    <t>GDI-GRI- CR1</t>
  </si>
  <si>
    <t>Gestión de Relacionamiento Internacional</t>
  </si>
  <si>
    <t>GDI-GRI-PR4</t>
  </si>
  <si>
    <t>Procedimiento Gestión y Articulación de la Cooperación Internacional Estratégica del Instituto - V3</t>
  </si>
  <si>
    <t>GDI-GRI-PR5</t>
  </si>
  <si>
    <t>Procedimiento Negociaciones e Implementación de Acuerdos Internacionales - V2</t>
  </si>
  <si>
    <t>GDI-GCM- CR1</t>
  </si>
  <si>
    <t>Gestión de Comunicaciones</t>
  </si>
  <si>
    <t>GDI-GCM-PR2</t>
  </si>
  <si>
    <t>Procedimiento Gestión de Comunicaciones - V2</t>
  </si>
  <si>
    <t>Coordinador Grupo Comunicaciones</t>
  </si>
  <si>
    <t>GDI-GCM-PR3</t>
  </si>
  <si>
    <t>Procedimiento Gestión de Prensa - V1</t>
  </si>
  <si>
    <t>GDI-GCM-PR4</t>
  </si>
  <si>
    <t>Procedimiento Manejo de Redes Socials - V1</t>
  </si>
  <si>
    <t>C02</t>
  </si>
  <si>
    <t>AIC-AST-CR1</t>
  </si>
  <si>
    <t>Atención de Solicitudes y trámites</t>
  </si>
  <si>
    <t>AIC-PR1</t>
  </si>
  <si>
    <t>Procedimiento por Contingencia - V2</t>
  </si>
  <si>
    <t>Jefe de Oficina de Atención al Ciudadano</t>
  </si>
  <si>
    <t>AIC-AST-PR1</t>
  </si>
  <si>
    <t>Procedimiento Información y Atención al Ciudadano - V11</t>
  </si>
  <si>
    <t>AIC-AST-PR2</t>
  </si>
  <si>
    <t>Procedimiento de Participación Ciudadana - V1</t>
  </si>
  <si>
    <t>AIC-PQR-CR1</t>
  </si>
  <si>
    <t>Atención de PQRDS</t>
  </si>
  <si>
    <t>AIC-PQR-PR1</t>
  </si>
  <si>
    <t>Procedimiento para la gestión de Peticiones, Quejas, Reclamos, Denuncias y Sugerencias PQRDS - V9</t>
  </si>
  <si>
    <t>AIC-PQR-PR2</t>
  </si>
  <si>
    <t>Procedimiento Administración de Información sobre presuntos actos de ilegalidad y contrabando - V5</t>
  </si>
  <si>
    <t>AIC-NOT-CR1</t>
  </si>
  <si>
    <t>Notificación</t>
  </si>
  <si>
    <t>AIC-NOT-PR1</t>
  </si>
  <si>
    <t>procedimiento de notificaciones - v3</t>
  </si>
  <si>
    <t>C03</t>
  </si>
  <si>
    <t>IVC-INS-CR1</t>
  </si>
  <si>
    <t>Inspección</t>
  </si>
  <si>
    <t>IVC-INS-PR1</t>
  </si>
  <si>
    <t>procedimiento de inspección en sitio - v15</t>
  </si>
  <si>
    <t>Director de Operaciones Sanitarias</t>
  </si>
  <si>
    <t>IVC-INS-PR2</t>
  </si>
  <si>
    <t>procedimiento toma de muestras - v7</t>
  </si>
  <si>
    <t>IVC-INS-PR3</t>
  </si>
  <si>
    <t>procedimiento medidas sanitarias de seguridad - v11</t>
  </si>
  <si>
    <t>IVC-INS-PR4</t>
  </si>
  <si>
    <t>procedimiento de inspección para importación y exportación de alimentos, materias primas o ingrediente secundario para la industria de alimentos en sitios de control de primera barrera, zonas francas y depósitos - v17</t>
  </si>
  <si>
    <t>IVC-INS-PR5</t>
  </si>
  <si>
    <t>procedimiento inspección, permanente y/o periódica en plantas de beneficio animal, desposte y desprese - v15</t>
  </si>
  <si>
    <t>IVC-INS-PR9</t>
  </si>
  <si>
    <t>procedimiento inspección y certificación de bebidas alcohólicas objeto de importación y exportación - v3</t>
  </si>
  <si>
    <t>IVC-INS-PR13</t>
  </si>
  <si>
    <t>procedimiento para visitas extraordinarias de lucha contra la ilegalidad - v2</t>
  </si>
  <si>
    <t>IVC-INS-PR15</t>
  </si>
  <si>
    <t>procedimiento de inspección en tráfico postal y mensajería expresa - v6</t>
  </si>
  <si>
    <t>IVC-INS-PR16</t>
  </si>
  <si>
    <t>procedimiento evaluación operadores económicos autorizados - oea - v2</t>
  </si>
  <si>
    <t>IVC-VIG-CR1</t>
  </si>
  <si>
    <t>Vigilancia</t>
  </si>
  <si>
    <t>IVC-VIG-PR1</t>
  </si>
  <si>
    <t>procedimiento vigilancia epidemiológica y/o vigilancia postcomercialización - v7</t>
  </si>
  <si>
    <t>Director de Alimentos y Bedidas</t>
  </si>
  <si>
    <t>IVC-VIG-PR2</t>
  </si>
  <si>
    <t>procedimiento gestión de alertas sanitarias e informes de seguridad - v10</t>
  </si>
  <si>
    <t>IVC-VIG-PR3</t>
  </si>
  <si>
    <t>procedimiento para la elaboración, seguimiento y comunicación de los planes nacionales subsectoriales de vigilancia y control de residuos químicos en alimentos y bebidas - v8</t>
  </si>
  <si>
    <t>IVC-VIG-PR6</t>
  </si>
  <si>
    <t>procedimiento acciones de inspección, vigilancia y control relacionadas con resultados de análisis de laboratorio de alimentos y bebidas, dirigidas a grupos de trabajo territorialy/o entidades territoriales de salud - v5</t>
  </si>
  <si>
    <t>IVC-VIG-PR7</t>
  </si>
  <si>
    <t>procedimiento gestión de la vigilancia sanitaria - v6</t>
  </si>
  <si>
    <t>IVC-VIG-PR8</t>
  </si>
  <si>
    <t>procedimiento programa demuestra la calidad para productos cosméticos y productos de higiene doméstica - v1</t>
  </si>
  <si>
    <t>Director de Cosméticos, Aseo, Plaguicidas y Productos de Higiene Domestica</t>
  </si>
  <si>
    <t>IVC-VIG-PR9</t>
  </si>
  <si>
    <t>procedimiento para la gestión de los informes periodicos de seguridad (psur) - v1</t>
  </si>
  <si>
    <t>Director de Medicamentos y Productos Biológicos</t>
  </si>
  <si>
    <t>IVC-CTL-CR1</t>
  </si>
  <si>
    <t>Control Sanitario</t>
  </si>
  <si>
    <t>IVC-CTL-PR1</t>
  </si>
  <si>
    <t>procedimiento procesos sancionatorios - v10</t>
  </si>
  <si>
    <t>Coordinador Grupo de Recursos, Calidad y Apoyo a la Gestión</t>
  </si>
  <si>
    <t>IVC-CTL-PR2</t>
  </si>
  <si>
    <t>procedimiento para la ejecución en casos de renuencia - v1</t>
  </si>
  <si>
    <t>Jefe Oficina Asesora Jurídica</t>
  </si>
  <si>
    <t>IVC-CCP-CR1</t>
  </si>
  <si>
    <t>Control de Calidad de Productos</t>
  </si>
  <si>
    <t>IVC-CCP-PR1</t>
  </si>
  <si>
    <t>análisis de control de calidad en los laboratorios fisicoquímico y microbiológico de alimentos y bebidas - v2</t>
  </si>
  <si>
    <t>IVC-CCP-PR2</t>
  </si>
  <si>
    <t>procedimiento análisis de control de calidad en el grupo de laboratorio de productos biológicos - v2</t>
  </si>
  <si>
    <t>IVC-CCP-PR3</t>
  </si>
  <si>
    <t>análisis de control de calidad en el grupo del laboratorio de productos farmacéuticos y otras tecnologías - v2</t>
  </si>
  <si>
    <t>IVC-CCP-PR4</t>
  </si>
  <si>
    <t>análisis de control de calidad en el grupo de laboratorio de organismos genéticamente modificados - v2</t>
  </si>
  <si>
    <t>IVC-CCP-PR5</t>
  </si>
  <si>
    <t>análisis de control de calidad en el laboratorio físico - mecánico de dispositivos médicos y otras tecnologías - v3</t>
  </si>
  <si>
    <t>IVC-CCP-PR6</t>
  </si>
  <si>
    <t>procedimiento administración, consolidación y coordinación para la utilización de la información de la red nacional de laboratorios - v5</t>
  </si>
  <si>
    <t>IVC-CCP-PR7</t>
  </si>
  <si>
    <t>procedimiento para la evaluacion de desempeño de los laboratorios de salud publica de la red nacional de laboratorios - v3</t>
  </si>
  <si>
    <t>IVC-ACI-CR1</t>
  </si>
  <si>
    <t>Articulación y Coordinación Intersectorial</t>
  </si>
  <si>
    <t>IVC-ACI-PR1</t>
  </si>
  <si>
    <t>procedimiento de auditoría a entidades territoriales de salud - v2</t>
  </si>
  <si>
    <t>C04</t>
  </si>
  <si>
    <t>ASS-ESA-CR1</t>
  </si>
  <si>
    <t>Educación Sanitaria y Asistencia Técnica</t>
  </si>
  <si>
    <t>ASS-ESA-PR1</t>
  </si>
  <si>
    <t>procedimiento capacitación - v9</t>
  </si>
  <si>
    <t>ASS-ESA-PR2</t>
  </si>
  <si>
    <t>procedimiento asistencia técnica - v5</t>
  </si>
  <si>
    <t>ASS-RSA-CR1</t>
  </si>
  <si>
    <t>Registros Sanitarios y Trámites Asociados</t>
  </si>
  <si>
    <t>ASS-RSA-PR1</t>
  </si>
  <si>
    <t>procedimiento registro sanitario nuevo o renovación con estudio previo - v12</t>
  </si>
  <si>
    <t>ASS-RSA-PR2</t>
  </si>
  <si>
    <t>procedimiento de expedición de registros sanitarios, permisos sanitarios, notificaciones sanitarias sin estudio previo y control / revisión posterior - v6</t>
  </si>
  <si>
    <t>ASS-RSA-PR3</t>
  </si>
  <si>
    <t>procedimiento asignación de código de notificaciones sanitarias obligatorias, reconocimientos, renovaciones con firma digital y cambios asociados - v6</t>
  </si>
  <si>
    <t>ASS-RSA-PR5</t>
  </si>
  <si>
    <t>procedimiento modificación de registros sanitarios - v8</t>
  </si>
  <si>
    <t>ASS-RSA-PR6</t>
  </si>
  <si>
    <t>procedimiento certificación - v5</t>
  </si>
  <si>
    <t>ASS-RSA-PR7</t>
  </si>
  <si>
    <t>procedimiento autorización - v13</t>
  </si>
  <si>
    <t>ASS-RSA-PR8</t>
  </si>
  <si>
    <t>procedimiento visto bueno de importación - v3</t>
  </si>
  <si>
    <t>ASS-RSA-PR9</t>
  </si>
  <si>
    <t>procedimiento desglose - v3</t>
  </si>
  <si>
    <t>ASS-RSA-PR10</t>
  </si>
  <si>
    <t>procedimiento revisión de oficio - v5</t>
  </si>
  <si>
    <t>ASS-RSA-PR11</t>
  </si>
  <si>
    <t>procedimiento cancelación de registro sanitario y pérdida de ejecutoriedad - v2</t>
  </si>
  <si>
    <t>ASS-RSA-PR13</t>
  </si>
  <si>
    <t>procedimiento evaluación técnica científica - v16</t>
  </si>
  <si>
    <t>ASS-RSA-PR14</t>
  </si>
  <si>
    <t>procedimiento de evaluación y seguimiento a protocolos de investigación - v5</t>
  </si>
  <si>
    <t>ASS-RSA-PR15</t>
  </si>
  <si>
    <t>procedimiento para la aprobación previa de publicidad - v2</t>
  </si>
  <si>
    <t>ASS-RSA-PR16</t>
  </si>
  <si>
    <t>procedimiento de autorizaciones relacionadas con materiales, objetos, envases y equipamientos destinados a entrar en contacto con alimentos y bebidas para consumo humano - v7</t>
  </si>
  <si>
    <t>ASS-RSA-PR17</t>
  </si>
  <si>
    <t>procedimiento gestión de hallazgos y medida de seguridad sanitaria de suspensión de notificación sanitaria obligatoria de productos cosméticos, de higiene doméstica y absorbentes de higiene personal - v4</t>
  </si>
  <si>
    <t>ASS-RSA-PR19</t>
  </si>
  <si>
    <t>procedimiento de autorización, cesión o modificación de uso exclusivo en alimentación y salud humana de organismos vivos modificados - v4</t>
  </si>
  <si>
    <t>ASS-RSA-PR20</t>
  </si>
  <si>
    <t>procedimiento para la gestión del riesgo de desabastecimiento de medicamentos - v0</t>
  </si>
  <si>
    <t>ASS-RSA-PR21</t>
  </si>
  <si>
    <t>procedimiento autorizacion, renovacion, modificacion y/o cancelacion de licencia de fabricación de derivados de cannabis para uso medicinal y científico - v1</t>
  </si>
  <si>
    <t>ASS-RSA-PR23</t>
  </si>
  <si>
    <t>procedimiento para el trámite y otorgamiento de la autorización sanitaria de uso de emergencia - asue para medicamentos de síntesis química y biológicos destinados al diagnóstico, la prevención y tratamiento de la covid – 19 en vigencia de la emergencia sanitaria - v1</t>
  </si>
  <si>
    <t>ASS-RSA-PR24</t>
  </si>
  <si>
    <t>procedimiento para acceder al diálogo temprano de autorizacion sanitaria de uso de emergencia (artículo 5 del decreto 1787 de 2020) - v1</t>
  </si>
  <si>
    <t>ASS-AYC-CR1</t>
  </si>
  <si>
    <t>Auditorías y Certificaciones</t>
  </si>
  <si>
    <t>ASS-AYC-PR1</t>
  </si>
  <si>
    <t>procedimiento auditorias y certificaciones - v31</t>
  </si>
  <si>
    <t>ASS-AYC-PR3</t>
  </si>
  <si>
    <t>procedimiento para la autorización de importación mediante el reconocimiento de equivalencia a sistemas de inspección, vigilancia y control de alimentos para países interesados en exportar a colombia - v0</t>
  </si>
  <si>
    <t>CO5</t>
  </si>
  <si>
    <t>GAD-GBS-CR1</t>
  </si>
  <si>
    <t>Gestión de Bienes y Servicios Administrativos</t>
  </si>
  <si>
    <t>GAD-GBS-PR1</t>
  </si>
  <si>
    <t>procedimiento mantenimiento preventivo y correctivo de bienes muebles e inmuebles - v8</t>
  </si>
  <si>
    <t>GAD-GBS-PR2</t>
  </si>
  <si>
    <t>procedimiento ingreso, egreso y traslado de bienes y/o elementos al almacén general - v10</t>
  </si>
  <si>
    <t>GAD-GBS-PR3</t>
  </si>
  <si>
    <t>procedimiento inventarios de activos y baja de bienes - v8</t>
  </si>
  <si>
    <t>GAD-GBS-PR4</t>
  </si>
  <si>
    <t>procedimiento entrada y salida de elementos o equipos de la entidad - v6</t>
  </si>
  <si>
    <t>GAD-GBS-PR5</t>
  </si>
  <si>
    <t>procedimiento ingreso y salida de personal - v5</t>
  </si>
  <si>
    <t>GAD-GBS-PR6</t>
  </si>
  <si>
    <t>procedimiento para la formulacion del plan de gestion integral de residuos - v4</t>
  </si>
  <si>
    <t>GAD-GDO-CR1</t>
  </si>
  <si>
    <t>Gestión Documental y Correspondencia</t>
  </si>
  <si>
    <t>GAD-GDO-PR3</t>
  </si>
  <si>
    <t>procedimiento de planeación, producción y valoración documental - v6</t>
  </si>
  <si>
    <t>GAD-GDO-PR4</t>
  </si>
  <si>
    <t>procedimiento de gestión y trámite - v5</t>
  </si>
  <si>
    <t>GAD-GDO-PR5</t>
  </si>
  <si>
    <t>procedimiento organización documental - v5</t>
  </si>
  <si>
    <t>GAD-GDO-PR6</t>
  </si>
  <si>
    <t>procedimiento transferencia documental - v3</t>
  </si>
  <si>
    <t>GAD-GDO-PR7</t>
  </si>
  <si>
    <t>procedimiento de disposición de documentos - v2</t>
  </si>
  <si>
    <t>GAD-GDO-PR8</t>
  </si>
  <si>
    <t>procedimiento de preservación a largo plazo - v1</t>
  </si>
  <si>
    <t>GAD-GCT-CR1</t>
  </si>
  <si>
    <t>Gestión Contractual</t>
  </si>
  <si>
    <t>GAD-GCT-PR1</t>
  </si>
  <si>
    <t>procedimiento adquisición de bienes, servicios y suministros - v4</t>
  </si>
  <si>
    <t>GTH-SVI-CR1</t>
  </si>
  <si>
    <t>Selección y Vinculación</t>
  </si>
  <si>
    <t>GTH-SVI-PR1</t>
  </si>
  <si>
    <t>procedimiento vinculación de personal - v13</t>
  </si>
  <si>
    <t>GTH-SVI-PR2</t>
  </si>
  <si>
    <t>procedimiento reubicación y/o traslado dentro de la planta de personal - v2</t>
  </si>
  <si>
    <t>GTH-SVI-PR3</t>
  </si>
  <si>
    <t>procedimiento de encargo - v6</t>
  </si>
  <si>
    <t>GTH-DPE-CR1</t>
  </si>
  <si>
    <t>Desarrollo de Personal</t>
  </si>
  <si>
    <t>GTH-DPE-PR1</t>
  </si>
  <si>
    <t>procedimiento capacitación: educación para el trabajo y el desarrollo humano - v6</t>
  </si>
  <si>
    <t>GTH-DPE-PR3</t>
  </si>
  <si>
    <t>procedimiento bienestar de personal y otorgamiento de incentivos - v10</t>
  </si>
  <si>
    <t>GTH-DPE-PR5</t>
  </si>
  <si>
    <t>procedimiento de evaluación servidores públicos. - v9</t>
  </si>
  <si>
    <t>GTH-SST-CR1</t>
  </si>
  <si>
    <t>Seguridad y Salud en el Trabajo</t>
  </si>
  <si>
    <t>GTH-SST-PR1</t>
  </si>
  <si>
    <t>procedimiento seguridad y salud en el trabajo - v5</t>
  </si>
  <si>
    <t>GTH-SST-PR2</t>
  </si>
  <si>
    <t>procedimiento para tramitar quejas que puedan constituirse en conductas de acoso laboral - v1</t>
  </si>
  <si>
    <t>GTH-SST-PR3</t>
  </si>
  <si>
    <t>procedimiento de teletrabajo - v3</t>
  </si>
  <si>
    <t>GTH-ATH-CR1</t>
  </si>
  <si>
    <t>Administración del Talento Humano</t>
  </si>
  <si>
    <t>GTH-ATH-PR1</t>
  </si>
  <si>
    <t>procedimiento liquidación de nómina y novedades de personal - v3</t>
  </si>
  <si>
    <t>GTH-ATH-PR3</t>
  </si>
  <si>
    <t>procedimiento comisiones y/o autorización de viajes - v2</t>
  </si>
  <si>
    <t>GTH-ATH-PR5</t>
  </si>
  <si>
    <t>procedimiento procesos disciplinarios - v1</t>
  </si>
  <si>
    <t>C07</t>
  </si>
  <si>
    <t>GJR-ATJ-CR1</t>
  </si>
  <si>
    <t>Asesoría en Temas Jurídicos</t>
  </si>
  <si>
    <t>GJR-ATJ-PR1</t>
  </si>
  <si>
    <t>procedimiento conceptos y apoyo jurídico - v11</t>
  </si>
  <si>
    <t>GJR-ATJ-PR2</t>
  </si>
  <si>
    <t>procedimiento unificación de criterios jurídicos - v10</t>
  </si>
  <si>
    <t>GJR-ACC-CR1</t>
  </si>
  <si>
    <t>Gestión del Proceso Administrativo de Cobro Coactivo</t>
  </si>
  <si>
    <t>GJR-ACC-PR1</t>
  </si>
  <si>
    <t>procedimiento cobro persuasivo y coactivo - v12</t>
  </si>
  <si>
    <t>GJR-ACC-PR2</t>
  </si>
  <si>
    <t>procedimiento depuración y venta de cartera de obligaciones a favor de invima - v5</t>
  </si>
  <si>
    <t>GJR-GJE-CR1</t>
  </si>
  <si>
    <t>Gestión de Procesos Judiciales y Extrajudiciales</t>
  </si>
  <si>
    <t>GJR-GJE-PR2</t>
  </si>
  <si>
    <t>procedimiento representación judicial y extrajudicial acciones constitucionales - v1</t>
  </si>
  <si>
    <t>GJR-GJE-PR3</t>
  </si>
  <si>
    <t>procedimiento representación judicial y extrajudicial en procesos contenciosos administrativos y otros - v3</t>
  </si>
  <si>
    <t>GJR-ARC-CR1</t>
  </si>
  <si>
    <t>Armonización y Convergencia Normativa</t>
  </si>
  <si>
    <t>GJR-ARC-PR1</t>
  </si>
  <si>
    <t>procedimiento apoyo en la elaboración y revisión de normas, reglamentos e instrumentos jurídicos - v1</t>
  </si>
  <si>
    <t>GJR-ARC-PR2</t>
  </si>
  <si>
    <t>procedimiento recopilación, estudio y divulgación de normatividad y jurisprudencia - v1</t>
  </si>
  <si>
    <t>C08</t>
  </si>
  <si>
    <t>GFP-GPR-CR1</t>
  </si>
  <si>
    <t>Gestión del Presupuesto</t>
  </si>
  <si>
    <t>GFP-GPR-PR1</t>
  </si>
  <si>
    <t>procedimiento gestión presupuestal - v4</t>
  </si>
  <si>
    <t>GFP-GCO-CR1</t>
  </si>
  <si>
    <t>Gestión Contable</t>
  </si>
  <si>
    <t>GFP-GCO-PR1</t>
  </si>
  <si>
    <t>procedimiento actualización de multas a valor futuro - v2</t>
  </si>
  <si>
    <t>GFP-GCO-PR4</t>
  </si>
  <si>
    <t>procedimiento conciliaciones - v8</t>
  </si>
  <si>
    <t>GFP-GCO-PR5</t>
  </si>
  <si>
    <t>procedimiento apertura, reembolso, legalización y control de cajas menores - v2</t>
  </si>
  <si>
    <t>GFP-GCO-PR7</t>
  </si>
  <si>
    <t>procedimiento análisis y registro de transacciones económicas - v2</t>
  </si>
  <si>
    <t>GFP-GTE-CR1</t>
  </si>
  <si>
    <t>Gestión de Tesorería</t>
  </si>
  <si>
    <t>GFP-GTE-PR1</t>
  </si>
  <si>
    <t>procedimiento recaudo e ingresos por ley de tarifas, multas y sanciones - v3</t>
  </si>
  <si>
    <t>GFP-GTE-PR2</t>
  </si>
  <si>
    <t>procedimiento recaudo e ingresos recibidos por otros conceptos - v4</t>
  </si>
  <si>
    <t>GFP-GTE-PR3</t>
  </si>
  <si>
    <t>procedimiento devolución de dinero a los usuarios - v5</t>
  </si>
  <si>
    <t>GFP-GTE-PR4</t>
  </si>
  <si>
    <t>procedimiento gestión de tesorería - v3</t>
  </si>
  <si>
    <t>GFP-GTE-PR5</t>
  </si>
  <si>
    <t>procedimiento recaudo e ingreso títulos judiciales - v2</t>
  </si>
  <si>
    <t>C09</t>
  </si>
  <si>
    <t>Administración del Sistema de Gestión Integrado</t>
  </si>
  <si>
    <t>SGI-PSI-CR1</t>
  </si>
  <si>
    <t>Planeación del Sistema de Gestión Integrado</t>
  </si>
  <si>
    <t>SGI-PSI-PR1</t>
  </si>
  <si>
    <t>procedimiento de creación, actualización y control de la información documentada - v6</t>
  </si>
  <si>
    <t>SGI-PSI-PR3</t>
  </si>
  <si>
    <t>procedimiento para la identificación de aspectos y evaluación de impactos ambientales - v4</t>
  </si>
  <si>
    <t>SGI-PSI-PR4</t>
  </si>
  <si>
    <t>procedimiento gestión del cambio - v1</t>
  </si>
  <si>
    <t>SGI-GMC-CR1</t>
  </si>
  <si>
    <t>Gestión del Mejoramiento Continuo</t>
  </si>
  <si>
    <t>SGI-GMC-PR1</t>
  </si>
  <si>
    <t>procedimiento control de salidas no conformes - v1</t>
  </si>
  <si>
    <t>SGI-GMC-PR2</t>
  </si>
  <si>
    <t>procedimiento gestión de riesgos institucionales - v1</t>
  </si>
  <si>
    <t>SGI-GMC-PR3</t>
  </si>
  <si>
    <t>procedimiento acciones de mejora - v1</t>
  </si>
  <si>
    <t>SGI-SSI-CR1</t>
  </si>
  <si>
    <t>Gestión de Seguridad de la Información</t>
  </si>
  <si>
    <t>SGI-SSI-PR1</t>
  </si>
  <si>
    <t>procedimiento gestión de incidentes - v1</t>
  </si>
  <si>
    <t>SGI-SSI-PR2</t>
  </si>
  <si>
    <t>procedimiento inventario de activos de información - v1</t>
  </si>
  <si>
    <t>SGI-SSI-PR3</t>
  </si>
  <si>
    <t>procedimiento de áreas seguras - v1</t>
  </si>
  <si>
    <t>SGI-SSI-PR4</t>
  </si>
  <si>
    <t>procedimiento etiquetado - v1</t>
  </si>
  <si>
    <t>C10</t>
  </si>
  <si>
    <t>TIC-GIN-CR1</t>
  </si>
  <si>
    <t>Gestión Informática y de la Información</t>
  </si>
  <si>
    <t>TIC-GIN-PR1</t>
  </si>
  <si>
    <t>procedimiento gestión de requerimientos nuevos y solicitudes de control cambios de los sistemas de información - v11</t>
  </si>
  <si>
    <t>Profesional Especializado Grupo de Informática</t>
  </si>
  <si>
    <t>TIC-GIN-PR2</t>
  </si>
  <si>
    <t>procedimiento estructuración y gestión de información - v4</t>
  </si>
  <si>
    <t>Profesional Especializado Grupo de Gestión de Información</t>
  </si>
  <si>
    <t>TIC-GIN-PR3</t>
  </si>
  <si>
    <t>procedimiento de administración y mantenimiento de bases de datos - v3</t>
  </si>
  <si>
    <t>TIC-GIN-PR4</t>
  </si>
  <si>
    <t>procedimiento auditorías de bases de datos - v1</t>
  </si>
  <si>
    <t>TIC-GIN-PR5</t>
  </si>
  <si>
    <t>procedimiento creación, actualización y/o modificación de los conjuntos de datos abiertos del invima, en el portal del estado (www.datos.gov.co) - v1</t>
  </si>
  <si>
    <t>Jefe Oficina Tecnologias de la Información</t>
  </si>
  <si>
    <t>TIC-GTI-CR1</t>
  </si>
  <si>
    <t>Gestión de la Infraestructura y Servicios Tecnológicos</t>
  </si>
  <si>
    <t>TIC-GTI-PR1</t>
  </si>
  <si>
    <t>procedimiento gestión de servicios tecnológicos - v12</t>
  </si>
  <si>
    <t>Coordinador Grupo de Soporte Tecnológico</t>
  </si>
  <si>
    <t>TIC-GTI-PR3</t>
  </si>
  <si>
    <t>procedimiento actualización contenido sitio web - v4</t>
  </si>
  <si>
    <t>TIC-GTI-PR4</t>
  </si>
  <si>
    <t>procedimiento administración de centro de datos - v4</t>
  </si>
  <si>
    <t>Técnico Operativo Grupo de Soporte Tecnológico</t>
  </si>
  <si>
    <t>TIC-GTI-PR6</t>
  </si>
  <si>
    <t>procedimiento gestión de las redes y telecomunicaciones - v3</t>
  </si>
  <si>
    <t>TIC-GTI-PR8</t>
  </si>
  <si>
    <t>gestión del catalogo y niveles de servicios de ti - v1</t>
  </si>
  <si>
    <t>TIC-GTI-PR9</t>
  </si>
  <si>
    <t>gestión de la configuración y activos de servicios de ti - v1</t>
  </si>
  <si>
    <t>TIC-GSI-CR1</t>
  </si>
  <si>
    <t>Gestión de la Seguridad Informática</t>
  </si>
  <si>
    <t>TIC-GSI-PR1</t>
  </si>
  <si>
    <t>procedimiento para la solicitud y/o renovación de firmas digitales - v3</t>
  </si>
  <si>
    <t>TIC-GSI-PR2</t>
  </si>
  <si>
    <t>procedimiento gestión de acceso a los servicios de tecnologías de la información - v3</t>
  </si>
  <si>
    <t>TIC-GSI-PR3</t>
  </si>
  <si>
    <t>procedimiento generación de copias de respaldo de la información de los servidores del centro de cómputo - v3</t>
  </si>
  <si>
    <t>C11</t>
  </si>
  <si>
    <t>GSC-AUI-CR1</t>
  </si>
  <si>
    <t>Auditorías Internas</t>
  </si>
  <si>
    <t>GSC-AUI-PR1</t>
  </si>
  <si>
    <t>procedimiento auditorias internas del sistema de gestión integrado - v11</t>
  </si>
  <si>
    <t>GSC-AUI-PR2</t>
  </si>
  <si>
    <t>procedimiento auditorias al sistema de control interno - v1</t>
  </si>
  <si>
    <t>Jefe Oficina Control Interno</t>
  </si>
  <si>
    <t>GSC-SEG-CR1</t>
  </si>
  <si>
    <t>Seguimiento a la Gestión Institucional</t>
  </si>
  <si>
    <t>GSC-SEG-PR2</t>
  </si>
  <si>
    <t>gestión de indicadores institucionales - v6</t>
  </si>
  <si>
    <t>Coordinador Grupo de Sistema de Gestión Integrado</t>
  </si>
  <si>
    <t>GSC-SEG-PR4</t>
  </si>
  <si>
    <t>procedimiento de concertación, seguimiento y evaluación del acuerdo de gestión - v7</t>
  </si>
  <si>
    <t xml:space="preserve">Plan Estratégico de TI 2023 2027
Herramienta de Construcción del PETI
Situación Actual PETI  Vigencia 2023
</t>
  </si>
  <si>
    <t>FASE</t>
  </si>
  <si>
    <t>ACTIVIDAD</t>
  </si>
  <si>
    <t>RESPONSABLE</t>
  </si>
  <si>
    <t>ENTREGABLE</t>
  </si>
  <si>
    <t>% DE AVANCE</t>
  </si>
  <si>
    <t>Precontractual</t>
  </si>
  <si>
    <t>Contratación de Prestación de Servicios Juridicos para renovar las suscripciones al soporte de REDHAT para el Instituto de Vigilancia de Medicamentos y Alimentos - Invima, para la continuidad de los proyectos de transformación digital y de servicios ciudadanos digitales en el marco de la política de gobierno digital del Instituto</t>
  </si>
  <si>
    <t>Miguel Diaz</t>
  </si>
  <si>
    <t>Estudios Previos</t>
  </si>
  <si>
    <t>Contrato firmado</t>
  </si>
  <si>
    <t>Contratación de Prestación de Servicios para el desarrollo de productos tipo y/o artefactos relacionados con el habilitador de Arquitectura empresarial y de Seguridad de la Información en el Invima:
Actualización catálogo de sistemas de información 
Actualización catálogo de elementos de Infraestructura de TI
Actualización Plan de configuración de las soluciones que integran la plataforma Seguridad Perimetral de la Entidad
Actualización catálogo de servicios tecnológicos orientado a los controles de seguridad y gestión de riesgos de seguridad 
Actualización PETI</t>
  </si>
  <si>
    <t>Luis Alfonso Rodriguez</t>
  </si>
  <si>
    <t xml:space="preserve">1. Estudios Previos y del Sector (40%) </t>
  </si>
  <si>
    <t xml:space="preserve">Paola Andrea Ramirez (Sesión) </t>
  </si>
  <si>
    <t>Contrato 311 de 2023</t>
  </si>
  <si>
    <t>2. Contrato Firmado. (60%)</t>
  </si>
  <si>
    <t>Paola Andrea Ramírez</t>
  </si>
  <si>
    <t>Miller Aldemar Garcia</t>
  </si>
  <si>
    <t>Andreina Cardenas</t>
  </si>
  <si>
    <t>Carmen Adriana Monje</t>
  </si>
  <si>
    <t>Adriana Espitia</t>
  </si>
  <si>
    <t>Santiago Ramirez</t>
  </si>
  <si>
    <t>Planificación</t>
  </si>
  <si>
    <t>Actividades de transferencia de conocimiento en los temas relacionados con las suscripciones y la plataforma de Red Hat y de actualizaciones y parcheos de la plataforma Red Hat</t>
  </si>
  <si>
    <t xml:space="preserve">Informe transferencia de conocimiento ( 24 Horas) en los temas relacionados con las suscripciones y la plataforma de Red Hat (50%) </t>
  </si>
  <si>
    <t xml:space="preserve">Informe actividades de parcheo y actualizaciones (50%) </t>
  </si>
  <si>
    <t>Elaborar y socializar el plan de actividades asociados al desarrollo de los productos tipo y/o artefactos, que se describen a continuación:
Actualización catálogo de sistemas de información 
Actualización catálogo de elementos de Infraestructura de TI
Actualización Plan de configuración de las soluciones que integran la plataforma Seguridad Perimetral de la Entidad
Actualización catálogo de servicios tecnológicos orientado a los controles de seguridad y gestión de riesgos de seguridad 
Actualización catálogo de servicios tecnológicos orientado a los controles de seguridad y gestión de riesgos de seguridad 
Actualización PETI</t>
  </si>
  <si>
    <t>- Actualización catálogo de sistemas de información (20%)</t>
  </si>
  <si>
    <t>- Actualización catálogo de elementos de Infraestructura de TI (20%)</t>
  </si>
  <si>
    <t>- Actualización Plan de configuración de las soluciones que integran la plataforma Seguridad Perimetral de la Entidad (20%)</t>
  </si>
  <si>
    <t>- Actualización catálogo de servicios tecnológicos orientado a los controles de seguridad y gestión de riesgos de seguridad (20%)</t>
  </si>
  <si>
    <t xml:space="preserve"> - Actualización PETI (20%)</t>
  </si>
  <si>
    <t>Diseño y Ejecución</t>
  </si>
  <si>
    <t>Entregar los certificados de adquisición y/o renovación de las suscripciones Red Hat por 1 año a nombre del INVIMA</t>
  </si>
  <si>
    <t>Miguel Díaz</t>
  </si>
  <si>
    <t>Certificados de adquisición y/o renovación de las suscripciones Red Hat por 1 año a nombre del INVIMA</t>
  </si>
  <si>
    <t>Diseño, estructuración y actualización del catálogo de sistemas de información</t>
  </si>
  <si>
    <t xml:space="preserve">- Actualización catálogo de sistemas de información </t>
  </si>
  <si>
    <t>Diseño, estructuración y actualización del catálogo de elementos de Infraestructura de TI</t>
  </si>
  <si>
    <t xml:space="preserve">- Actualización catálogo de elementos de Infraestructura de TI </t>
  </si>
  <si>
    <t>Diseño y estructuración Plan de configuración de las soluciones que integran la plataforma Seguridad Perimetral de la Entidad</t>
  </si>
  <si>
    <t xml:space="preserve">- Actualización Plan de configuración de las soluciones que integran la plataforma Seguridad Perimetral de la Entidad </t>
  </si>
  <si>
    <t xml:space="preserve">- Actualización catálogo de servicios tecnológicos orientado a los controles de seguridad y gestión de riesgos de seguridad </t>
  </si>
  <si>
    <t>Actualización PETI</t>
  </si>
  <si>
    <t xml:space="preserve"> - Actualización PETI </t>
  </si>
  <si>
    <t>Cierre</t>
  </si>
  <si>
    <t>Informe final cumplimiento de las obligaciones contractuales de la renovación de las suscripciones al soporte de REDHAT</t>
  </si>
  <si>
    <t>Informe final cumplimiento de las obligaciones contractuales de la renovación de las suscripciones al soporte de REDHAT (100%)</t>
  </si>
  <si>
    <t>Socialización resultados y actividades desarrolladas para el diseño, estructuración y/o actualización de 5 productos tipo de Arquitectura Empresarial y de Seguridad y privacidad de la información.</t>
  </si>
  <si>
    <t xml:space="preserve">Plan Estratégico de TI 2023 2027
Herramienta de Construcción del PETI
Análisis DOFA a partir del PEI 2023 2026
</t>
  </si>
  <si>
    <t>Habilitadores</t>
  </si>
  <si>
    <t>Barreras</t>
  </si>
  <si>
    <t>Origen Interno</t>
  </si>
  <si>
    <t>Fortalezas</t>
  </si>
  <si>
    <t>Debilidades</t>
  </si>
  <si>
    <t>Implementación de canal virtual para la recepción de solicitudes y trámites.
Estrategia de cooperación internacional que contiene las prioridades del Instituto en materia de fortalecimiento de capacidad técnica y relacionamiento internacional.
Disponibilidad de herramientas de orientación al usuario para facilitar la radicación de trámites en el instituto tales como: videos, infografías, entre otros.
Metodología de gestión de programas y proyectos institucionales implementada.
Disponibilidad de herramientas ofimáticas en la nube (Office 365 y Microsoft Teams)
Disposición de acceso virtual seguro a la red institucional para todos los colaboradores. (A través de VPN)
Almacenamiento de información en la nube (Onedrive y Sharepoint)</t>
  </si>
  <si>
    <r>
      <t xml:space="preserve">Pérdida de experticia técnica a causa de rotación y migración de personal
Limitada planta de personal de la entidad frente al crecimiento de requerimientos por parte de las partes interesadas.
Inoportunidad y dificultades en la gestión de contratación que incide en la ejecución presupuestal y el cumplimiento de la misionalidad.
Limitación en la implementación de acciones enfocada a la mejora en cultura de servicio y herramientas de atención al ciudadano (clientes externos) (herramientas de atención al ciudadano limitadas).
Inoportunidad en la respuesta de PQRDS y cumplimiento de requisitos legales
Desconocimiento técnico en las regiones asociado con trámites y servicios de la entidad que afecta la atención al ciudadano
Inoportunidad en la respuesta a trámites de aseguramiento sanitario y capacidad de respuesta limitada en Inspección Vigilancia y Control
Falta de continuidad de las iniciativas, programas o proyectos por cambios administrativos
</t>
    </r>
    <r>
      <rPr>
        <u/>
        <sz val="10"/>
        <color theme="1"/>
        <rFont val="Titillium Web"/>
      </rPr>
      <t>Déficit e insuficientes herramientas, sistemas e infraestructura tecnológicas para la gestión de las actividades misionales y de apoyo</t>
    </r>
    <r>
      <rPr>
        <sz val="10"/>
        <color theme="1"/>
        <rFont val="Titillium Web"/>
      </rPr>
      <t xml:space="preserve">
</t>
    </r>
    <r>
      <rPr>
        <u/>
        <sz val="10"/>
        <color theme="1"/>
        <rFont val="Titillium Web"/>
      </rPr>
      <t>Falta de modernización de los sistemas de información y sistemas de información de difícil uso que no facilitan el desarrollo de las actividades del Invima (sesuite-registros sanitarios)</t>
    </r>
    <r>
      <rPr>
        <sz val="10"/>
        <color theme="1"/>
        <rFont val="Titillium Web"/>
      </rPr>
      <t xml:space="preserve">
Deficiencia en la identificación y gestión de controles eficaces para mitigación de los riesgos asociados con seguridad de la información (plan de continuidad de negocio y seguridad de la información)</t>
    </r>
  </si>
  <si>
    <t>Origen Externo</t>
  </si>
  <si>
    <t>Oportunidades</t>
  </si>
  <si>
    <t>Amenazas</t>
  </si>
  <si>
    <t>Recursos de cooperación multilateral y nacional disponibles para el apoyo presupuestal y desarrollo de actividades del Instituto.
Disponibilidad de recursos nación para inversión en el Invima por cambio en el modelo económico del país.
Disponibilidad de redes sociales y medios de comunicación que facilitan la disponibilidad de información sanitaria.
Herramientas tecnológicas y sistemas de información que facilitan la adquisición de nuevos conocimientos y el acercamiento a la población.
Procesos, metodologías de tecnologías de la información y estándares del mercado para la gestión, seguridad y arquitectura tecnológica de la entidad.
Desarrollo tecnológico gestionado por el Gobierno Nacional para hacer tramites desde ambientes web.
Nueva normatividad para facilitación del comercio
Nueva normatividad para la implementación de la justicia digital</t>
  </si>
  <si>
    <r>
      <t xml:space="preserve">Aumento de establecimientos formalizados que superan la capacidad operativa para la verificación en sitio del cumplimiento de la reglamentación sanitaria (Ley de emprendimiento).
Políticas de austeridad del gasto que afecta el presupuesto asignado al Invima y al cumplimiento de los objetivos.
Restricciones presupuestales para la atención de trámites y servicios frente al crecimiento de requerimientos de las partes interesadas impartidos al Invima.
Percepción (negativa) por parte de los grupos de valor frente a la gestión de la Entidad.
</t>
    </r>
    <r>
      <rPr>
        <u/>
        <sz val="10"/>
        <color theme="1"/>
        <rFont val="Titillium Web"/>
      </rPr>
      <t xml:space="preserve">Deficiente infraestructura tecnológica en las regiones que impiden la conectividad y articulación con los sistemas de información del Invima para facilitar el desarrollo de actividades de Inspección, Vigilancia y Control- IVC
Ataques cibernéticos externos que ocasionen afectaciones a la infraestructura tecnológica de la Entidad.
</t>
    </r>
    <r>
      <rPr>
        <sz val="10"/>
        <color theme="1"/>
        <rFont val="Titillium Web"/>
      </rPr>
      <t>Ubicación o topografía de difícil acceso, además de cambios climáticos que inciden en el desarrollo de actividades de IVC
Ausencia de leyes que puedan ser incluidas en los procesos administrativos para controlar la ilegalidad y contrabando en las plataformas de comercio electrónico como Linio, OLX, entre otras.</t>
    </r>
  </si>
  <si>
    <t>¿Cuáles son las ventajas de la entidad en temas de TI?
¿Qué recursos tiene la entidad en temas de TI que no tienen otras entidades?
¿Qué sabe hacer la entidad muy bien en temas de TI?
¿Qué reconocimiento tiene la entidad en temas de TI?</t>
  </si>
  <si>
    <t xml:space="preserve">¿Qué puede mejorar la entidad en temas de TI?
¿Qué recursos hacen falta en temas de TI?
¿Qué capacidades hacen falta en la entidad en temas de TI?
¿Qué consideran los usuarios que debemos mejorar en temas de TI?
</t>
  </si>
  <si>
    <t>¿Qué oportunidades existen para aprovechar al máximo las fortalezas de la entidad en temas de TI? 
¿Qué apoyo externo se podría utilizar para mejorar los servicios que ofrece la entidad y los temas de TI?</t>
  </si>
  <si>
    <t>¿Qué cambios externos en temas de TI pueden afectar la prestación de los servicios de la entidad?
¿Qué factores externos pueden generar más debilidades?
¿Qué cambios externos en temas de TI pueden afectar la prestación de los servicios de TI?</t>
  </si>
  <si>
    <t xml:space="preserve">Plan Estratégico de TI 2023 2027
Herramienta de Construcción del PETI
Presupuesto TI 2024 2027
</t>
  </si>
  <si>
    <t>Linea Estratégica</t>
  </si>
  <si>
    <t>Proyecto</t>
  </si>
  <si>
    <t>Lineas de proyecto</t>
  </si>
  <si>
    <t>Presupuesto</t>
  </si>
  <si>
    <t>Actividades</t>
  </si>
  <si>
    <t>Innovación Tecnológica.</t>
  </si>
  <si>
    <t>Implementación de la Fábrica de Software</t>
  </si>
  <si>
    <t>Mejoramiento y Soporte a los Sistemas de Información.</t>
  </si>
  <si>
    <t>Nueva Plataforma, Sivicos III, SILAB, Pagina web.</t>
  </si>
  <si>
    <t xml:space="preserve">Desarrollo de Nuevos Sistemas de Información </t>
  </si>
  <si>
    <t>Orfeo, Intranet Ins., Gestor Cuentas, Planeacion, Inventarios, _contractual, Nomina, Financiero.</t>
  </si>
  <si>
    <t>Implementación de metodologías y mejores prácticas de desarrollo de software y fortalecimiento de capacidades, herramientas  y conocimientos del equipo humano de la fábrica.</t>
  </si>
  <si>
    <t>Implementación de Inteligencia de Negocios Fase III</t>
  </si>
  <si>
    <t>Analitica de Datos</t>
  </si>
  <si>
    <t>Modernización de la infraestructura tecnológica.</t>
  </si>
  <si>
    <t>Fortalecimiento de la infraestructura de TI</t>
  </si>
  <si>
    <t>Adquisición de Hiperconvergencia.</t>
  </si>
  <si>
    <t>Adquisición Sistema de Backup</t>
  </si>
  <si>
    <t>Adquisición Sistema Firewall y WAF</t>
  </si>
  <si>
    <t>Adquisición de Balanceador de Cargas</t>
  </si>
  <si>
    <t>Implementación IPV6 - GTTS y PAPF</t>
  </si>
  <si>
    <t>Contratación del SOC institucional</t>
  </si>
  <si>
    <t>Implementación de la Política de Gobierno Digital</t>
  </si>
  <si>
    <t>Adopción e implementación de la Arquitectura Empresarial en TI.</t>
  </si>
  <si>
    <t>Implementación del Modelo de Arquitectura Empresarial MAE</t>
  </si>
  <si>
    <t>Implementaciónb del Modelo de Gestión de Proyectos  MGPTI.</t>
  </si>
  <si>
    <t xml:space="preserve">Implementación del Modelo de Gestión y Gobierno de TI MGGTI.  </t>
  </si>
  <si>
    <t>Fortalecimiento de la Cultura y Apropiación de TI en la institucion.</t>
  </si>
  <si>
    <t>Apropiación de ITIL en servicios tecnológicos</t>
  </si>
  <si>
    <t>Desarrollo de capacidades para el uso y apropiación de TI</t>
  </si>
  <si>
    <t>Apropiación de metodología de Gestión del Cambio.</t>
  </si>
  <si>
    <t>Fortalecimiento de la Seguridad Informática.</t>
  </si>
  <si>
    <t>Implementación y seguimiento de políticas, lineamientos, guías, manuales y documentos Seguridad Informática.</t>
  </si>
  <si>
    <t>Fortalecimiento de las capacidades y conocimientos en aspectos de seguridad informática.</t>
  </si>
  <si>
    <t>Operación Institucional</t>
  </si>
  <si>
    <t>Operación (Funcionamiento y Contratistas)</t>
  </si>
  <si>
    <t>SUMATORIA</t>
  </si>
  <si>
    <t>ESTIMADO</t>
  </si>
  <si>
    <t xml:space="preserve">Act 22-6-10 </t>
  </si>
  <si>
    <t>Diferencia</t>
  </si>
  <si>
    <t>Mejoramiento a los Sistemas de Información</t>
  </si>
  <si>
    <t>Alejandro Sastoque Cogua</t>
  </si>
  <si>
    <t>Jose Fernando Rueda Basto</t>
  </si>
  <si>
    <t>Rodrigo Hernandez Pedraza</t>
  </si>
  <si>
    <t>Luis David Serrano Peñaranda</t>
  </si>
  <si>
    <t>Johan Andres Rojas Montaña</t>
  </si>
  <si>
    <t xml:space="preserve">Libardo Castillo Marin </t>
  </si>
  <si>
    <t>Libardo de Jesus Lopez Guerrero</t>
  </si>
  <si>
    <t>Sandra Patricia Bello Vega</t>
  </si>
  <si>
    <t>Robert Eduardo Velasco Mosquera</t>
  </si>
  <si>
    <t>Maria Eugenia Pachon Mayorga</t>
  </si>
  <si>
    <t>Jeisson Fabián Pérez Rodríguez</t>
  </si>
  <si>
    <t xml:space="preserve">Sebastian Rodas Quintero </t>
  </si>
  <si>
    <t>Julio Ernesto Carreño Vargas</t>
  </si>
  <si>
    <t>Paola Andrea Ramirez Suaza</t>
  </si>
  <si>
    <t>Andres Ignacio  Baez Alba</t>
  </si>
  <si>
    <t>Jhon Jairo Gonzalez Melo</t>
  </si>
  <si>
    <t>GOBIERNO DIGITAL</t>
  </si>
  <si>
    <t>INTELIGENCIA DE NEGOCIOS</t>
  </si>
  <si>
    <t xml:space="preserve">Plan Estratégico de TI 2023 2027
Herramienta de Construcción del PETI
Hoja de Ruta 2024 2027
</t>
  </si>
  <si>
    <t>Producto POAI</t>
  </si>
  <si>
    <t>Línea Acción</t>
  </si>
  <si>
    <t>Actividad</t>
  </si>
  <si>
    <t>EJECUCION PROYECTADA</t>
  </si>
  <si>
    <t>T1</t>
  </si>
  <si>
    <t>T2</t>
  </si>
  <si>
    <t>T3</t>
  </si>
  <si>
    <t>T4</t>
  </si>
  <si>
    <t>Servicios Tecnológicos   
-  Servicios de información  para la gestión de la inspección, vigilancia y control sanitario</t>
  </si>
  <si>
    <t>Nueva Plataforma</t>
  </si>
  <si>
    <t>Sivicos III</t>
  </si>
  <si>
    <t>Silab</t>
  </si>
  <si>
    <t>Portal Web</t>
  </si>
  <si>
    <t>Intranet Inst.</t>
  </si>
  <si>
    <t>Gestor Documental</t>
  </si>
  <si>
    <t>Inventarios</t>
  </si>
  <si>
    <t>Planeación</t>
  </si>
  <si>
    <t>Contractual</t>
  </si>
  <si>
    <t>Nomina</t>
  </si>
  <si>
    <t>Gestor de cuentas</t>
  </si>
  <si>
    <t xml:space="preserve">Desarrollo de Nuevos Sistemas de Información de apoyo </t>
  </si>
  <si>
    <t>Financiero</t>
  </si>
  <si>
    <t>Desarrollo de Nuevos Sistemas de Información misionales</t>
  </si>
  <si>
    <t>Servicios de información  para la gestión de la inspección, vigilancia y control sanitario</t>
  </si>
  <si>
    <t>Analítica de Datos</t>
  </si>
  <si>
    <t>Servicios Tecnológicos</t>
  </si>
  <si>
    <t>Adquisición de Hiperconvergencia</t>
  </si>
  <si>
    <t>Adquisición Sistema Firewall y WAF y mejoras para ciberseguridad</t>
  </si>
  <si>
    <t>Doumentos metodológicos</t>
  </si>
  <si>
    <t>Objetivo Estratégico</t>
  </si>
  <si>
    <t>Tramite en linea</t>
  </si>
  <si>
    <t>Nivel Complejidad</t>
  </si>
  <si>
    <t>Nivel de criticidad</t>
  </si>
  <si>
    <t>Nivel de satisfaccion</t>
  </si>
  <si>
    <t>Bajo</t>
  </si>
  <si>
    <t>Medio</t>
  </si>
  <si>
    <t>Alto</t>
  </si>
  <si>
    <t>El Invima es un instituto técnico, científico del orden nacional, adscrito al Ministerio de Salud y Protección Social,  encargado de ejecutar las políticas formuladas por el Gobierno en materia de inspección, vigilancia y control sanitario, basado en la gestión del riesgo de los productos de su competencia, para proteger y promover la salud pública a través de la articulación sectorial e intersectorial  y contribuir a la mejora continua del estatus sanitario.</t>
  </si>
  <si>
    <t>En el año 2031, el Instituto Nacional de Vigilancia de Medicamentos y Alimentos – Invima, será un instituto técnico, científico reconocido nacional e internacionalmente por ser líder, oportuno, eficiente y cercano a los ciudadanos,  emprendedores, empresarios  y demás grupos de valor, reconocido por proteger y promover la salud pública con presencia en el territorio nacional.</t>
  </si>
  <si>
    <t>1. Fortalecer la soberanía sanitaria nacional, a través  de la optimización de los diferentes procesos de inspección, vigilancia y control sanitario regionalizado, con enfoque de riesgo, así como el acompañamiento en tiempo real y oportuno al emprendedor y el empresario, con el fin de promover y proteger la salud de los colombianos.</t>
  </si>
  <si>
    <t>2. Contribuir a la industrialización, productividad , competitividad y fortalecimiento de la economía popular del país, mediante las funciones y servicios asociados con  inspección, vigilancia y control bajo enfoque de riesgo con estándares de calidad y oportunidad, para  aumentar los niveles de satisfacción de los distintos grupos de valor.</t>
  </si>
  <si>
    <t>4. Garantizar el acceso y la  transparencia de la información competencia de la entidad, a través  de la implementación de acciones enfocadas a mejorar los servicios ciudadanos digitales, la seguridad de la información y la arquitectura empresarial, con el fin de contribuir con la transformación digital pública y el acercamiento al ciudadano.</t>
  </si>
  <si>
    <t>3, Fomentar la integración regional sanitaria con el fin de optimizar  las capacidades de la entidad para contribuir con la transformación productiva del país</t>
  </si>
  <si>
    <t>Fuente: https://www.invima.gov.co/sites/default/files/informacion-de-planeacion/2023-10/plan-estrategico-de-tecnologias-de-la-informacion-y-comunicaciones.pdf</t>
  </si>
  <si>
    <t>Plataforma Estratégica Invima 2023 2026</t>
  </si>
  <si>
    <t xml:space="preserve">Alineación Estratégica Invima 2023 - 2026
</t>
  </si>
  <si>
    <r>
      <t xml:space="preserve">Misión: </t>
    </r>
    <r>
      <rPr>
        <sz val="10"/>
        <color rgb="FF000000"/>
        <rFont val="Arial"/>
        <family val="2"/>
      </rPr>
      <t xml:space="preserve">El Invima es un instituto técnico, científico del orden nacional, adscrito al Ministerio de Salud y Protección Social,  encargado de ejecutar las políticas formuladas por el Gobierno en materia de inspección, vigilancia y control sanitario, basado en la gestión del riesgo de los productos de su competencia, para proteger y promover la salud pública a través de la articulación sectorial e intersectorial  y contribuir a la mejora continua del estatus sanitario.
</t>
    </r>
    <r>
      <rPr>
        <b/>
        <sz val="10"/>
        <color rgb="FF000000"/>
        <rFont val="Arial"/>
        <family val="2"/>
      </rPr>
      <t>Visión:</t>
    </r>
    <r>
      <rPr>
        <sz val="10"/>
        <color rgb="FF000000"/>
        <rFont val="Arial"/>
        <family val="2"/>
      </rPr>
      <t xml:space="preserve"> En el año 2031, el Instituto Nacional de Vigilancia de Medicamentos y Alimentos – Invima, será un instituto técnico, científico reconocido nacional e internacionalmente por ser líder, oportuno, eficiente y cercano a los ciudadanos,  emprendedores, empresarios  y demás grupos de valor, reconocido por proteger y promover la salud pública con presencia en el territorio nacional.</t>
    </r>
  </si>
  <si>
    <t>*Objetivos de Desarrollo Sostenible (ODS) 2015-2031</t>
  </si>
  <si>
    <r>
      <t xml:space="preserve">**Plan Nacional de Desarrollo (PND) 2023-2026  </t>
    </r>
    <r>
      <rPr>
        <b/>
        <i/>
        <sz val="8"/>
        <color rgb="FF000000"/>
        <rFont val="Arial"/>
        <family val="2"/>
      </rPr>
      <t xml:space="preserve">“Colombia potencia mundial de la vida” </t>
    </r>
  </si>
  <si>
    <t>***Plan Decenal de Salud Pública (PDSP) 2022-2031</t>
  </si>
  <si>
    <t>****Proyecto Reforma a la Salud</t>
  </si>
  <si>
    <t>*****Proyecto Plan Estratégico Sectorial</t>
  </si>
  <si>
    <t>******Modelo Integrado Planeación y Gestión (MIPG)</t>
  </si>
  <si>
    <t>Plataforma Estratégica Invima</t>
  </si>
  <si>
    <t xml:space="preserve">Objetivo </t>
  </si>
  <si>
    <t>Transformaciones</t>
  </si>
  <si>
    <t>Catalizadores</t>
  </si>
  <si>
    <t>Enfoque</t>
  </si>
  <si>
    <t>Eje Estratégico</t>
  </si>
  <si>
    <t>Nombre Articulo</t>
  </si>
  <si>
    <t>Objetivos</t>
  </si>
  <si>
    <t>Dimensiones</t>
  </si>
  <si>
    <t>Objetivos Estratégicos</t>
  </si>
  <si>
    <t>Estrategias</t>
  </si>
  <si>
    <t>Programas</t>
  </si>
  <si>
    <t>Macroproceso</t>
  </si>
  <si>
    <t>Proyecto de Inversión 2023</t>
  </si>
  <si>
    <t>Proyecto de Inversión 2024-2027</t>
  </si>
  <si>
    <t>3. Salud y bienestar</t>
  </si>
  <si>
    <t>B. Superación de privaciones como fundamento de la dignidad humana y condiciones básicas para el bienestar</t>
  </si>
  <si>
    <t>1. Hacia un sistema de salud garantista, universal, basado en un modelo de salud preventivo y predictivo</t>
  </si>
  <si>
    <t>Gobierno y Gobernanza de la Salud Pública
Gestión Integral de la Atención Primaria en Salud
Gestión Integral del Riesgo en Salud Pública</t>
  </si>
  <si>
    <t xml:space="preserve">Elementos esenciales del Sistema de Salud (Eficacia)
Determinantes Sociales en Salud (Seguridad alimentaria y participación ciudadana)
Sistema de inspección, Vigilancia y Control
Política de medicamentos, insumos y tecnologías en salud
Gestión de las Tecnologías aplicables en salud
</t>
  </si>
  <si>
    <t>1. Construir un sistema nacional de salud único garantista, de calidad, universal, gratuito y obligatorio mediante el diseño e implementación de  estrategias que fortalezcan la  gestión de la salud  para garantizar el derecho humano fundamental a la salud</t>
  </si>
  <si>
    <t>Gestión con valores para resultados
Información y comunicación</t>
  </si>
  <si>
    <t>1. Fortalecer la inspección, vigilancia y control de los productos competencia del Invima
2. Desarrollar acciones para el fortalecimiento de la educación sanitaria de los actores que intervienen en el funcionamiento del modelo de inspección, vigilancia y control
3. Desarrollar acciones de acercamiento y acompañamiento a la ciudadanía, empresario, emprendedor en territorio nacional (Ley de emprendimiento y escalera a la formalidad)
4.Aumentar la presencia del Invima en el territorio nacional
5.Implementar acciones técnicas y administrativas de relacionamiento con instituciones publico/privadas del orden territorial, nacional e internacional 
6.Fortalecer la comunicación estratégica entre los actores que intervienen en el funcionamiento del modelo de  inspección, vigilancia y control
7.Definir e implementar acciones de transparencia y lucha contra la falsificación y corrupción, a partir de un trabajo articulado entre los distintos grupos de valor</t>
  </si>
  <si>
    <t xml:space="preserve">1. Fortalecimiento de la inspección  vigilancia y control de los productos competencia del Invima </t>
  </si>
  <si>
    <t xml:space="preserve">
Inspección, Vigilancia y Control
Aseguramiento Sanitario
Atención Integral al Ciudadano</t>
  </si>
  <si>
    <t>Fortalecimiento de la inspección vigilancia y control de los productos competencia del Invima a nivel Nacional</t>
  </si>
  <si>
    <t>Mejoramiento de la capacidad de respuesta en la inspección, vigilancia y control de los productos competencia del Invima a nivel   Nacional</t>
  </si>
  <si>
    <t xml:space="preserve">5.Implementar acciones técnicas y administrativas de relacionamiento con instituciones publico/privadas del orden territorial, nacional e internacional </t>
  </si>
  <si>
    <t>3. Salud y bienestar
8. Promover el crecimiento económico inclusivo y sostenible, el empleo y el trabajo decente para todos</t>
  </si>
  <si>
    <t>C. Expansión de capacidades: más y mejores oportunidades de la población para lograr sus proyectos de vida</t>
  </si>
  <si>
    <t>6. Trabajo digno y decente</t>
  </si>
  <si>
    <t>Gestión Integral de la Atención Primaria en Salud
Gestión del Conocimiento para la Salud Pública
Gestión y Desarrollo del Talento Humano en Salud Pública</t>
  </si>
  <si>
    <t>Fortalecimiento Institucional Invima</t>
  </si>
  <si>
    <t>2. Contar con un talento humano en salud  dignificado y competente  por medio  de la laboralización con estabilidad, formalización, remuneración justa, formación permanente y protección de la salud en el trabajo  con el fin  de garantizar suficiencia del mismo, la equidad en su distribución y su mejora del desempeño dentro de un modelo de atención basado en Atención Primaria de salud y seguridad sanitaria nacional
6. Fortalecer capacidades institucionales de sector salud  mediante  la optimización de procesos, el empoderamiento del talento humano, la articulación interna, la gestión del conocimiento, las tecnologías de la información y la comunicación y la infraestructura física, y administración eficiente de los recursos financieros  con el fin  de armonizar una intervención institucional articulada, integrada, universal y armónica
9. Mejorar el desempeño institucional  mediante  la optimización de procesos, el empoderamiento del talento humano, la articulación interna, la gestión del conocimiento, las tecnologías de la información y la comunicación y la infraestructura física, y administración eficiente de los recursos financieros  con el fin  de garantizar el cumplimiento de las metas y objetivos  definidos por las entidades del sector Salud y Protección Social</t>
  </si>
  <si>
    <t xml:space="preserve">Talento humano
Gestión con valores para resultados
Evaluación de resultados
Gestión de los conocimientos y la innovación </t>
  </si>
  <si>
    <t>9. Definir e implementar el fortalecimiento de la planta de personal del Invima 
10. Implementar acciones para el mejoramiento de las aptitudes, habilidades, capacidades y gestión del conocimiento del talento humano de la institución. 
8.Implementar estrategias encaminadas a la prestación de servicios con estándares de calidad, oportunidad y acceso a la información, de los distintos grupos de valor.</t>
  </si>
  <si>
    <t>3. Mejoramiento de las aptitudes, habilidades, capacidades y gestión del conocimiento del talento humano</t>
  </si>
  <si>
    <t>Gestión del Talento Humano</t>
  </si>
  <si>
    <t xml:space="preserve">Fortalecimiento institucional en la gestión administrativa y de apoyo del Invima a nivel nacional
</t>
  </si>
  <si>
    <t>Mejoramiento institucional en la gestión de los procesos relacionados con el sistema de gestión integrado, documental y talento humano del Invima a nivel   Nacional</t>
  </si>
  <si>
    <t>8. Sostenibilidad y crecimiento empresarial</t>
  </si>
  <si>
    <t>Gobierno y Gobernanza de la Salud Pública</t>
  </si>
  <si>
    <t>Sistema de inspección, Vigilancia y Control</t>
  </si>
  <si>
    <t>4. Garantizar acceso oportuno a los medicamentos y tecnologías en salud a todos los habitantes del territorio nacional  mediante  la promoción de la investigación,  la expedición de regulación, la generación de alianzas estratégicas e incentivos  con el fin   de lograr capacidad instalada, un adecuado control de precios, mecanismos de trasparencia y suficiencia en la prestación de servicios</t>
  </si>
  <si>
    <t>2. Fortalecer la soberanía sanitaria nacional, a través  de la optimización de los diferentes procesos de inspección, vigilancia y control sanitario regionalizado, con enfoque de riesgo, así como el acompañamiento en tiempo real y oportuno al emprendedor y el empresario, con el fin de promover y proteger la salud de los colombianos..</t>
  </si>
  <si>
    <t>Gestión Directiva
Inspección, Vigilancia y Control
Aseguramiento Sanitario
Atención Integral al Ciudadano</t>
  </si>
  <si>
    <r>
      <t xml:space="preserve">Fortalecimiento de la inspección vigilancia y control de los productos competencia del Invima a nivel Nacional
</t>
    </r>
    <r>
      <rPr>
        <b/>
        <sz val="8"/>
        <color rgb="FF000000"/>
        <rFont val="Arial"/>
        <family val="2"/>
      </rPr>
      <t xml:space="preserve">
Mejoramiento de la capacidad analítica de los laboratorios relacionada con los productos competencia del Invima Nación</t>
    </r>
  </si>
  <si>
    <r>
      <t xml:space="preserve">Mejoramiento de la capacidad de respuesta en la inspección, vigilancia y control de los productos competencia del Invima a nivel   Nacional
</t>
    </r>
    <r>
      <rPr>
        <b/>
        <sz val="8"/>
        <color rgb="FF000000"/>
        <rFont val="Arial"/>
        <family val="2"/>
      </rPr>
      <t xml:space="preserve">
Mejoramiento de la capacidad analítica de los laboratorios relacionada con los productos competencia del Invima Nación</t>
    </r>
  </si>
  <si>
    <t>2. Hambre cero</t>
  </si>
  <si>
    <t>C. Adecuación de Alimentos</t>
  </si>
  <si>
    <t>1. Alimentos sanos y seguros para alimentar a Colombia</t>
  </si>
  <si>
    <t>Gestión Intersectorial de los Determinantes Sociales de la
Salud
Gestión Integral de la Atención Primaria en Salud
Gestión Integral del Riesgo en Salud Pública</t>
  </si>
  <si>
    <t>Determinantes Sociales en Salud (Seguridad alimentaria y participación ciudadana)
Sistema de inspección, Vigilancia y Control</t>
  </si>
  <si>
    <t>2. Prácticas de alimentación saludable y adecuadas al curso de vida, poblaciones y territorios</t>
  </si>
  <si>
    <t>8. Promover el crecimiento económico inclusivo y sostenible, el empleo y el trabajo decente para todos</t>
  </si>
  <si>
    <t>4.Transformación productiva, internacionalización y acción climática</t>
  </si>
  <si>
    <t>D. Economía productiva a través de la reindustrialización y la bioeconomía</t>
  </si>
  <si>
    <t>1. De una economía extractivista a una sostenible y productiva: Política de Reindustrialización, hacia una economía del conocimiento, incluyente y sostenible</t>
  </si>
  <si>
    <t>5.Convergencia regional</t>
  </si>
  <si>
    <t>2. Modelos de desarrollo supramunicipales para el fortalecimiento de vínculos urbano-rurales y la integración de territorios</t>
  </si>
  <si>
    <t>f. Fronteras humanas para la vida, la integración y el desarrollo</t>
  </si>
  <si>
    <t>16. Paz Justicia e institucionales solidas</t>
  </si>
  <si>
    <t>5. Fortalecimiento institucional como motor de cambio para recuperar la confianza de la ciudadanía y para el fortalecimiento del vínculo Estado-Ciudadanía</t>
  </si>
  <si>
    <t>a. Lucha contra la corrupción en las entidades públicas nacionales y territoriales</t>
  </si>
  <si>
    <t>Determinantes Sociales en Salud (Seguridad alimentaria y participación ciudadana)</t>
  </si>
  <si>
    <t>4. Garantizar acceso oportuno a los medicamentos y tecnologías en salud a todos los habitantes del territorio nacional  mediante  la promoción de la investigación,  la expedición de regulación, la generación de alianzas estratégicas e incentivos  con el fin   de lograr capacidad instalada, un adecuado control de precios, mecanismos de trasparencia y suficiencia en la prestación de servicios
6. Fortalecer capacidades institucionales de sector salud  mediante  la optimización de procesos, el empoderamiento del talento humano, la articulación interna, la gestión del conocimiento, las tecnologías de la información y la comunicación y la infraestructura física, y administración eficiente de los recursos financieros  con el fin  de armonizar una intervención institucional articulada, integrada, universal y armónica
8. Fortalecer la participación de los distintos grupos de valor e interés del sector Salud y Protección social  a través  de la implementación de los diferentes mecanismos  y canales existentes  para  lograr la incidencia en la toma de decisiones y en la generación y prestación de los diferentes servicios suministrado por el sector
9. Mejorar el desempeño institucional  mediante  la optimización de procesos, el empoderamiento del talento humano, la articulación interna, la gestión del conocimiento, las tecnologías de la información y la comunicación y la infraestructura física, y administración eficiente de los recursos financieros  con el fin  de garantizar el cumplimiento de las metas y objetivos  definidos por las entidades del sector Salud y Protección Social</t>
  </si>
  <si>
    <t>Direccionamiento estratégico y planeación
Gestión con valores para resultados
Evaluación de resultados
Información y comunicación
Control interno</t>
  </si>
  <si>
    <t>4.Aumentar la presencia del Invima en el territorio nacional
8.Implementar estrategias encaminadas a la prestación de servicios con estándares de calidad, oportunidad y acceso a la información, de los distintos grupos de valor.</t>
  </si>
  <si>
    <t xml:space="preserve">2. Fortalecimiento institucional de la gestión administrativa y de apoyo del Invima </t>
  </si>
  <si>
    <t>Gestión Directiva
Atención Integral al Ciudadano
Gestión Administrativa
Gestión Jurídica
Gestión Financiera y Presupuestal
Administración del Sistema de Gestión Integrado
Gestión de seguimiento y Control</t>
  </si>
  <si>
    <t>Fortalecimiento institucional en la gestión administrativa y de apoyo del Invima a nivel nacional
Mejoramiento de la capacidad analítica de los laboratorios relacionada con los productos competencia del Invima Nacional.</t>
  </si>
  <si>
    <t>Mejoramiento institucional en la gestión de los procesos relacionados con el sistema de gestión integrado, documental y talento humano del Invima a nivel   Nacional
Fortalecimiento de la infraestructura física de todas las sedes del Invima a nivel Nacional
Mejoramiento de la capacidad analítica de los laboratorios relacionada con los productos competencia del Invima Nacional.</t>
  </si>
  <si>
    <t>b. Entidades públicas territoriales y nacionales fortalecidas</t>
  </si>
  <si>
    <t>Elementos esenciales del Sistema de Salud (Eficacia)</t>
  </si>
  <si>
    <t>c. Calidad, efectividad, transparencia y coherencia de las normas</t>
  </si>
  <si>
    <t>9. Industria, innovación e infraestructura</t>
  </si>
  <si>
    <t>d. Gobierno digital para la gente</t>
  </si>
  <si>
    <t>Gestión Integral de la Atención Primaria en Salud
Gestión del Conocimiento para la Salud Pública</t>
  </si>
  <si>
    <t>5. Construir un Sistema Único Nacional de Información en Salud  mediante  la integración de las distintas fuentes de información, la armonización y el diseño transversal de herramientas tecnológicas  para  lograr una información única en el país, de consulta universal, que permita la accesibilidad e identificación de los procesos de salud de los habitantes del territorio nacional
6. Fortalecer capacidades institucionales de sector salud  mediante  la optimización de procesos, el empoderamiento del talento humano, la articulación interna, la gestión del conocimiento, las tecnologías de la información y la comunicación y la infraestructura física, y administración eficiente de los recursos financieros  con el fin  de armonizar una intervención institucional articulada, integrada, universal y armónica</t>
  </si>
  <si>
    <t xml:space="preserve">Gestión con valores para resultados
Gestión de los conocimientos y la innovación </t>
  </si>
  <si>
    <t>8.Implementar estrategias encaminadas a la prestación de servicios con estándares de calidad, oportunidad y acceso a la información, de los distintos grupos de valor.
11. Establecer e implementar acciones enfocadas a mejorar los servicios ciudadanos digitales, la seguridad de la información y la arquitectura empresarial</t>
  </si>
  <si>
    <t>4. Fortalecimiento de la arquitectura e infraestructura tecnológica y los procesos asociados a la gestión de las tecnologías de la información y las comunicaciones Nacional.</t>
  </si>
  <si>
    <t>Fortalecimiento de la arquitectura tecnológica y los procesos asociados a la gestión de las tecnologías de la información y comunicaciones nacional</t>
  </si>
  <si>
    <t>Fortalecimiento de la arquitectura tecnológica y los procesos asociados a la gestión de las tecnologías de la información y las comunicaciones Nacional.
Fortalecimiento de la infraestructura tecnológica y de comunicaciones del Invima a Nivel Nacional.</t>
  </si>
  <si>
    <t>*Objetivos de Desarrollo Sostenible 2015-2031,Organización de las naciones Unidas
** Ley 2294 del 19 de mayo de 2023 Plan Nacional de Desarrollo (PND) “Colombia potencia mundial de la vida” 
***Plan Decenal de Salud Pública (PDSP) 2022-2031, Ministerio de Salud y Protección Social
****Proyecto de Reforma a la Salud
*****Proyecto Plan Estratégico Sectorial,, Ministerio de Salud y Protección Social
******Modelo Integrado Planeación y Gestión (MIPG), Departamento Administrativo de la Función Pública</t>
  </si>
  <si>
    <t>S2 PlataEstrategicaIn2023 2026'!A1</t>
  </si>
  <si>
    <t>Plataforma Estratégica Institucional. Anexo 4 Alineación Estratégica 2023 2026</t>
  </si>
  <si>
    <t>Entendimiento Estratégico PETI 2023</t>
  </si>
  <si>
    <t>9. Industria, innovación e infraestructura
16. Paz Justicia e institucionales solidas</t>
  </si>
  <si>
    <t>Fortalecer los servicios tecnológicos como habilitador Tecnológico de la Transformación Digital, aplicando las tendencias tecnológicas que permitan el fortalecimiento  y la sostenibilidad de Invima.</t>
  </si>
  <si>
    <t>Fomentar la Innovación en la generación de valor público a través de la introducción de soluciones novedosas, creativas y que hagan uso de las Tecnologías de la Información con el fin de implementar los servicios ciudadanos digitales</t>
  </si>
  <si>
    <t>Orientar los Servicios de Información hacia Arquitecturas Orientada a Servicios y Microservicios, buscando consolidar el ecosistema digital de Invima empleando estándares para la adquisición y desarrollo de software.</t>
  </si>
  <si>
    <t xml:space="preserve">8.Implementar estrategias encaminadas a la prestación de servicios con estándares de calidad, oportunidad y acceso a la información, de los distintos grupos de valor.
</t>
  </si>
  <si>
    <t>11. Establecer e implementar acciones enfocadas a mejorar los servicios ciudadanos digitales, la seguridad de la información y la arquitectura empresarial</t>
  </si>
  <si>
    <t>Fortalecer las capacidades de gestión digital de Invima a través de la incorporación de estándares orientados a la innovación digital, arquitectura empresarial, gestión de TI y seguridad informática, contribuyendo al cumplimiento de la misionalidad y el direccionamiento estratégicos de manera articulada, estructurada y sostenible en el tiempo.</t>
  </si>
  <si>
    <t>Definir una estrategia en la gestión y apropiación de la capacidad de Arquitectura Empresarial y en la implementación de los proyectos e iniciativas con componente de TI</t>
  </si>
  <si>
    <t>Contribuir con el cumplimiento del MIPG desde la Política de Gobierno Digital, propendiendo por el cumplimiento de los lineamientos de competencia de TI de los Modelos del MAE 3.0</t>
  </si>
  <si>
    <t>Objetivos Estratégicos de TI 2024 2027</t>
  </si>
  <si>
    <t>Modernización de la infraestructura tecnológica</t>
  </si>
  <si>
    <t>Innovación Tecnológica</t>
  </si>
  <si>
    <t>Fortalecimiento de la Seguridad Informática</t>
  </si>
  <si>
    <t>Operación (Funcionamiento y Contratistas).</t>
  </si>
  <si>
    <t>TOTAL</t>
  </si>
  <si>
    <t>Georeferenciación</t>
  </si>
  <si>
    <t>Implementación y mejora continua del Modelo de Arquitectura Empresarial MAE</t>
  </si>
  <si>
    <t>Implementación y mejora continua del Modelo de Gestión de Proyectos  MGPTI.</t>
  </si>
  <si>
    <t xml:space="preserve">Implementación y mejora continua del Modelo de Gestión y Gobierno de TI MGGTI.  </t>
  </si>
  <si>
    <t>Fortalecimiento de la Cultura, Uso y Apropiación de TI en la institucion.</t>
  </si>
  <si>
    <t>Fortalecimiento de las metodologías y mejores prácticas de desarrollo de software.</t>
  </si>
  <si>
    <t>Implementación de las metodologías.</t>
  </si>
  <si>
    <t>Mejora Continua de las capacidades y mejores prácticas.</t>
  </si>
  <si>
    <t>Operación de tecnología</t>
  </si>
  <si>
    <t>Total Presupuesto 2024 2027</t>
  </si>
  <si>
    <t>Etapa del Ciclo de vida del Proyecto</t>
  </si>
  <si>
    <t>% según el nivel de avance Proyecto</t>
  </si>
  <si>
    <t>10% Estudios Previos</t>
  </si>
  <si>
    <t>20% Adjudicación</t>
  </si>
  <si>
    <t>30% Perfeccionamiento Contrato</t>
  </si>
  <si>
    <t>Ejecución</t>
  </si>
  <si>
    <t>Finalizado</t>
  </si>
  <si>
    <t xml:space="preserve">100% Acta liquidación o Acta de Terminación si no se requiere Acta de Liquidación </t>
  </si>
  <si>
    <t>40% de los Entregables</t>
  </si>
  <si>
    <t>100% de los Entregables</t>
  </si>
  <si>
    <t>50% de los Entregables</t>
  </si>
  <si>
    <t>60% de los Entregables</t>
  </si>
  <si>
    <t>70% de los Entregables</t>
  </si>
  <si>
    <t>80% de los Entregables</t>
  </si>
  <si>
    <t>90% de los Entregables</t>
  </si>
  <si>
    <t>30% de los Entregables</t>
  </si>
  <si>
    <t>20% de los Entregables</t>
  </si>
  <si>
    <t>10% de los Entregables</t>
  </si>
  <si>
    <t>Corresponde a 33% de la fase</t>
  </si>
  <si>
    <t>Corresponde a 67% de la fase</t>
  </si>
  <si>
    <t>Corresponde a 100% de la fase</t>
  </si>
  <si>
    <t>Corresponde a 10% de la fase</t>
  </si>
  <si>
    <t>Corresponde a 20% de la fase</t>
  </si>
  <si>
    <t>Corresponde a 30% de la fase</t>
  </si>
  <si>
    <t>Corresponde a 40% de la fase</t>
  </si>
  <si>
    <t>Corresponde a 50% de la fase</t>
  </si>
  <si>
    <t>Corresponde a 60% de la fase</t>
  </si>
  <si>
    <t>Corresponde a 70% de la fase</t>
  </si>
  <si>
    <t>Corresponde a 80% de la fase</t>
  </si>
  <si>
    <t>Corresponde a 90% de la fase</t>
  </si>
  <si>
    <t>% de avance de la fase en Proyecto de Inversión</t>
  </si>
  <si>
    <t>Documento final revisado por la Oficina de Tecnologías de la Información</t>
  </si>
  <si>
    <t>S2 EntEstrategicoPETI 2023'!A1</t>
  </si>
  <si>
    <t>Proyecto POAI</t>
  </si>
  <si>
    <t>Documentos metodológicos</t>
  </si>
  <si>
    <t xml:space="preserve">Plan Estratégico de TI 2023 2027
Herramienta de Construcción del PETI
Tablero Segumiento 2024 2027
</t>
  </si>
  <si>
    <t>DOFA</t>
  </si>
  <si>
    <t>S6 DOFA'!A1</t>
  </si>
  <si>
    <t>Plataforma Estratégica Institucional</t>
  </si>
  <si>
    <t>S7 EntEstrategicoPETI 2024 2027'!A1</t>
  </si>
  <si>
    <t>Entendimiento Estratégico PETI 2024 2027</t>
  </si>
  <si>
    <t>S7Presupuesto TI 2024 2027'!A1</t>
  </si>
  <si>
    <t>S7 Hoja de Ruta 2024 2027'!A1</t>
  </si>
  <si>
    <t>S8 TableroSeguimiento'!A1</t>
  </si>
  <si>
    <t>Tablero de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</si>
</sst>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_-* #,##0_-;\-* #,##0_-;_-* &quot;-&quot;??_-;_-@_-"/>
    <numFmt numFmtId="165" formatCode="0_ ;\-0\ "/>
    <numFmt numFmtId="166" formatCode="dd/mm/yyyy;@"/>
    <numFmt numFmtId="167" formatCode="0.0"/>
    <numFmt numFmtId="168" formatCode="_-&quot;$&quot;\ * #,##0_-;\-&quot;$&quot;\ * #,##0_-;_-&quot;$&quot;\ * &quot;-&quot;??_-;_-@_-"/>
    <numFmt numFmtId="173" formatCode="_-&quot;$&quot;\ * #,##0.0000_-;\-&quot;$&quot;\ * #,##0.0000_-;_-&quot;$&quot;\ * &quot;-&quot;??_-;_-@_-"/>
    <numFmt numFmtId="174" formatCode="_-&quot;$&quot;\ * #,##0.00000_-;\-&quot;$&quot;\ * #,##0.00000_-;_-&quot;$&quot;\ * &quot;-&quot;??_-;_-@_-"/>
    <numFmt numFmtId="175" formatCode="_-&quot;$&quot;\ * #,##0.000000_-;\-&quot;$&quot;\ * #,##0.000000_-;_-&quot;$&quot;\ * &quot;-&quot;??_-;_-@_-"/>
  </numFmts>
  <fonts count="86" x14ac:knownFonts="1">
    <font>
      <sz val="11"/>
      <color theme="1"/>
      <name val="Calibri"/>
      <family val="2"/>
      <scheme val="minor"/>
    </font>
    <font>
      <sz val="11"/>
      <color theme="1"/>
      <name val="Calibri"/>
      <family val="2"/>
      <scheme val="minor"/>
    </font>
    <font>
      <sz val="11"/>
      <color theme="1"/>
      <name val="Titillium Web"/>
    </font>
    <font>
      <b/>
      <sz val="12"/>
      <name val="Titillium Web"/>
    </font>
    <font>
      <b/>
      <sz val="12"/>
      <color theme="0"/>
      <name val="Titillium Web"/>
    </font>
    <font>
      <sz val="12"/>
      <name val="Titillium Web"/>
    </font>
    <font>
      <b/>
      <sz val="12"/>
      <color theme="0" tint="-0.34998626667073579"/>
      <name val="Titillium Web"/>
    </font>
    <font>
      <sz val="8"/>
      <name val="Calibri"/>
      <family val="2"/>
      <scheme val="minor"/>
    </font>
    <font>
      <b/>
      <sz val="11"/>
      <color theme="0"/>
      <name val="Titillium Web"/>
    </font>
    <font>
      <sz val="11"/>
      <name val="Titillium Web"/>
    </font>
    <font>
      <sz val="10"/>
      <color theme="1"/>
      <name val="Titillium Web"/>
    </font>
    <font>
      <u/>
      <sz val="10"/>
      <color theme="1"/>
      <name val="Titillium Web"/>
    </font>
    <font>
      <b/>
      <sz val="11"/>
      <color theme="1"/>
      <name val="Titillium Web"/>
    </font>
    <font>
      <sz val="11"/>
      <name val="Calibri"/>
      <family val="2"/>
      <scheme val="minor"/>
    </font>
    <font>
      <b/>
      <sz val="14"/>
      <name val="Calibri"/>
      <family val="2"/>
      <scheme val="minor"/>
    </font>
    <font>
      <sz val="14"/>
      <color theme="1"/>
      <name val="Calibri"/>
      <family val="2"/>
      <scheme val="minor"/>
    </font>
    <font>
      <sz val="14"/>
      <name val="Calibri"/>
      <family val="2"/>
      <scheme val="minor"/>
    </font>
    <font>
      <sz val="11"/>
      <name val="Arial"/>
      <family val="2"/>
    </font>
    <font>
      <sz val="11"/>
      <color rgb="FF000000"/>
      <name val="Arial"/>
      <family val="2"/>
    </font>
    <font>
      <b/>
      <sz val="11"/>
      <color theme="0"/>
      <name val="Arial"/>
      <family val="2"/>
    </font>
    <font>
      <u/>
      <sz val="11"/>
      <color theme="10"/>
      <name val="Calibri"/>
      <family val="2"/>
      <scheme val="minor"/>
    </font>
    <font>
      <b/>
      <sz val="11"/>
      <color theme="0"/>
      <name val="Calibri"/>
      <family val="2"/>
      <scheme val="minor"/>
    </font>
    <font>
      <b/>
      <sz val="11"/>
      <color rgb="FFFFFFFF"/>
      <name val="Calibri"/>
      <family val="2"/>
    </font>
    <font>
      <sz val="11"/>
      <color theme="1"/>
      <name val="Calibri"/>
      <family val="2"/>
    </font>
    <font>
      <sz val="11"/>
      <color rgb="FF000000"/>
      <name val="Calibri"/>
      <family val="2"/>
    </font>
    <font>
      <sz val="11"/>
      <color rgb="FF002060"/>
      <name val="Calibri"/>
      <family val="2"/>
    </font>
    <font>
      <b/>
      <sz val="11"/>
      <name val="Calibri"/>
      <family val="2"/>
      <scheme val="minor"/>
    </font>
    <font>
      <b/>
      <sz val="12"/>
      <name val="Calibri"/>
      <family val="2"/>
      <scheme val="minor"/>
    </font>
    <font>
      <u/>
      <sz val="11"/>
      <color rgb="FF00B050"/>
      <name val="Calibri"/>
      <family val="2"/>
      <scheme val="minor"/>
    </font>
    <font>
      <sz val="10"/>
      <color rgb="FF000000"/>
      <name val="Arial"/>
      <family val="2"/>
    </font>
    <font>
      <sz val="9"/>
      <name val="Century Gothic"/>
      <family val="2"/>
    </font>
    <font>
      <b/>
      <sz val="20"/>
      <color rgb="FF000000"/>
      <name val="Calibri"/>
      <family val="2"/>
    </font>
    <font>
      <b/>
      <sz val="12"/>
      <color rgb="FF000000"/>
      <name val="Calibri"/>
      <family val="2"/>
    </font>
    <font>
      <sz val="12"/>
      <color rgb="FF000000"/>
      <name val="Calibri"/>
      <family val="2"/>
    </font>
    <font>
      <b/>
      <sz val="12"/>
      <name val="Calibri"/>
      <family val="2"/>
    </font>
    <font>
      <sz val="12"/>
      <name val="Calibri"/>
      <family val="2"/>
    </font>
    <font>
      <sz val="10"/>
      <name val="Arial"/>
      <family val="2"/>
    </font>
    <font>
      <b/>
      <sz val="12"/>
      <color rgb="FF7030A0"/>
      <name val="Calibri"/>
      <family val="2"/>
    </font>
    <font>
      <sz val="8"/>
      <color rgb="FF000000"/>
      <name val="Calibri"/>
      <family val="2"/>
    </font>
    <font>
      <sz val="11"/>
      <color rgb="FF000000"/>
      <name val="Calibri"/>
      <family val="2"/>
      <scheme val="minor"/>
    </font>
    <font>
      <b/>
      <sz val="14"/>
      <name val="Arial Nova"/>
      <family val="2"/>
    </font>
    <font>
      <sz val="14"/>
      <color theme="1"/>
      <name val="Arial Nova"/>
      <family val="2"/>
    </font>
    <font>
      <sz val="14"/>
      <name val="Arial Nova"/>
      <family val="2"/>
    </font>
    <font>
      <b/>
      <sz val="14"/>
      <color rgb="FFFFFFFF"/>
      <name val="Arial Nova"/>
      <family val="2"/>
    </font>
    <font>
      <sz val="14"/>
      <color indexed="8"/>
      <name val="Arial Nova"/>
      <family val="2"/>
    </font>
    <font>
      <b/>
      <sz val="14"/>
      <color theme="1"/>
      <name val="Arial Nova"/>
      <family val="2"/>
    </font>
    <font>
      <b/>
      <sz val="16"/>
      <name val="Arial Nova"/>
      <family val="2"/>
    </font>
    <font>
      <b/>
      <sz val="20"/>
      <name val="Arial Nova"/>
      <family val="2"/>
    </font>
    <font>
      <sz val="20"/>
      <name val="Arial Nova"/>
      <family val="2"/>
    </font>
    <font>
      <sz val="16"/>
      <color theme="1"/>
      <name val="Arial Nova"/>
      <family val="2"/>
    </font>
    <font>
      <sz val="20"/>
      <color theme="1"/>
      <name val="Arial Nova"/>
      <family val="2"/>
    </font>
    <font>
      <b/>
      <sz val="16"/>
      <color theme="0"/>
      <name val="Calibri"/>
      <family val="2"/>
      <scheme val="minor"/>
    </font>
    <font>
      <sz val="16"/>
      <color theme="1"/>
      <name val="Calibri"/>
      <family val="2"/>
      <scheme val="minor"/>
    </font>
    <font>
      <sz val="16"/>
      <name val="Calibri"/>
      <family val="2"/>
      <scheme val="minor"/>
    </font>
    <font>
      <sz val="10"/>
      <color rgb="FF404040"/>
      <name val="Arial"/>
      <family val="2"/>
    </font>
    <font>
      <u/>
      <sz val="7"/>
      <color rgb="FF00B050"/>
      <name val="Calibri"/>
      <family val="2"/>
      <scheme val="minor"/>
    </font>
    <font>
      <b/>
      <sz val="9"/>
      <color theme="1"/>
      <name val="Calibri"/>
      <family val="2"/>
      <scheme val="minor"/>
    </font>
    <font>
      <sz val="9"/>
      <color theme="1"/>
      <name val="Calibri"/>
      <family val="2"/>
      <scheme val="minor"/>
    </font>
    <font>
      <sz val="24"/>
      <color rgb="FFFFFFFF"/>
      <name val="Calibri"/>
      <family val="2"/>
    </font>
    <font>
      <sz val="11"/>
      <name val="Calibri"/>
      <family val="2"/>
    </font>
    <font>
      <sz val="12"/>
      <color rgb="FFFFFFFF"/>
      <name val="Calibri"/>
      <family val="2"/>
    </font>
    <font>
      <sz val="11"/>
      <color rgb="FFFF0000"/>
      <name val="Calibri"/>
      <family val="2"/>
    </font>
    <font>
      <sz val="14"/>
      <color rgb="FF000000"/>
      <name val="Calibri"/>
      <family val="2"/>
    </font>
    <font>
      <sz val="16"/>
      <color rgb="FFFFFFFF"/>
      <name val="Calibri"/>
      <family val="2"/>
    </font>
    <font>
      <sz val="11"/>
      <color rgb="FFFFFFFF"/>
      <name val="Calibri"/>
      <family val="2"/>
    </font>
    <font>
      <sz val="10"/>
      <color rgb="FFFFFFFF"/>
      <name val="Calibri"/>
      <family val="2"/>
    </font>
    <font>
      <sz val="8"/>
      <color rgb="FFFFFFFF"/>
      <name val="Calibri"/>
      <family val="2"/>
    </font>
    <font>
      <sz val="9"/>
      <color rgb="FF000000"/>
      <name val="Calibri"/>
      <family val="2"/>
    </font>
    <font>
      <sz val="9"/>
      <name val="Calibri"/>
      <family val="2"/>
    </font>
    <font>
      <u/>
      <sz val="8"/>
      <color rgb="FF00B050"/>
      <name val="Calibri"/>
      <family val="2"/>
      <scheme val="minor"/>
    </font>
    <font>
      <b/>
      <sz val="11"/>
      <name val="Calibri"/>
      <family val="2"/>
    </font>
    <font>
      <b/>
      <sz val="11"/>
      <color rgb="FF000000"/>
      <name val="Calibri"/>
      <family val="2"/>
    </font>
    <font>
      <b/>
      <sz val="18"/>
      <color rgb="FF000000"/>
      <name val="Arial"/>
      <family val="2"/>
    </font>
    <font>
      <b/>
      <sz val="10"/>
      <color rgb="FF000000"/>
      <name val="Arial"/>
      <family val="2"/>
    </font>
    <font>
      <b/>
      <sz val="8"/>
      <color rgb="FF000000"/>
      <name val="Arial"/>
      <family val="2"/>
    </font>
    <font>
      <b/>
      <i/>
      <sz val="8"/>
      <color rgb="FF000000"/>
      <name val="Arial"/>
      <family val="2"/>
    </font>
    <font>
      <b/>
      <sz val="8"/>
      <name val="Arial"/>
      <family val="2"/>
    </font>
    <font>
      <b/>
      <sz val="8"/>
      <color rgb="FFFF0000"/>
      <name val="Arial"/>
      <family val="2"/>
    </font>
    <font>
      <sz val="8"/>
      <color rgb="FF000000"/>
      <name val="Arial"/>
      <family val="2"/>
    </font>
    <font>
      <sz val="8"/>
      <name val="Arial"/>
      <family val="2"/>
    </font>
    <font>
      <sz val="9"/>
      <color rgb="FF000000"/>
      <name val="Arial"/>
      <family val="2"/>
    </font>
    <font>
      <sz val="14"/>
      <name val="Arial"/>
      <family val="2"/>
    </font>
    <font>
      <sz val="14"/>
      <name val="Calibri"/>
      <family val="2"/>
    </font>
    <font>
      <b/>
      <sz val="14"/>
      <color rgb="FF000000"/>
      <name val="Calibri"/>
      <family val="2"/>
    </font>
    <font>
      <b/>
      <sz val="9"/>
      <color rgb="FF56AFC6"/>
      <name val="Arial"/>
      <family val="2"/>
    </font>
    <font>
      <sz val="9"/>
      <color rgb="FF404040"/>
      <name val="Arial"/>
      <family val="2"/>
    </font>
  </fonts>
  <fills count="38">
    <fill>
      <patternFill patternType="none"/>
    </fill>
    <fill>
      <patternFill patternType="gray125"/>
    </fill>
    <fill>
      <patternFill patternType="solid">
        <fgColor rgb="FF7F7F7F"/>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2F2F2"/>
        <bgColor rgb="FF000000"/>
      </patternFill>
    </fill>
    <fill>
      <patternFill patternType="solid">
        <fgColor rgb="FF80BA41"/>
        <bgColor rgb="FF000000"/>
      </patternFill>
    </fill>
    <fill>
      <patternFill patternType="solid">
        <fgColor rgb="FF80BA41"/>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A9D08E"/>
        <bgColor rgb="FF000000"/>
      </patternFill>
    </fill>
    <fill>
      <patternFill patternType="solid">
        <fgColor rgb="FFF4B084"/>
        <bgColor rgb="FF000000"/>
      </patternFill>
    </fill>
    <fill>
      <patternFill patternType="solid">
        <fgColor theme="0"/>
        <bgColor indexed="64"/>
      </patternFill>
    </fill>
    <fill>
      <patternFill patternType="solid">
        <fgColor rgb="FF74BACE"/>
        <bgColor indexed="64"/>
      </patternFill>
    </fill>
    <fill>
      <patternFill patternType="solid">
        <fgColor theme="9" tint="0.79998168889431442"/>
        <bgColor indexed="64"/>
      </patternFill>
    </fill>
    <fill>
      <patternFill patternType="solid">
        <fgColor rgb="FFFFFF00"/>
        <bgColor indexed="64"/>
      </patternFill>
    </fill>
    <fill>
      <patternFill patternType="solid">
        <fgColor rgb="FFE2EFDA"/>
        <bgColor rgb="FF000000"/>
      </patternFill>
    </fill>
    <fill>
      <patternFill patternType="solid">
        <fgColor rgb="FFC6E0B4"/>
        <bgColor rgb="FF000000"/>
      </patternFill>
    </fill>
    <fill>
      <patternFill patternType="solid">
        <fgColor rgb="FFFCE4D6"/>
        <bgColor rgb="FF000000"/>
      </patternFill>
    </fill>
    <fill>
      <patternFill patternType="solid">
        <fgColor rgb="FFF8CBAD"/>
        <bgColor rgb="FF000000"/>
      </patternFill>
    </fill>
    <fill>
      <patternFill patternType="solid">
        <fgColor rgb="FF8EA9DB"/>
        <bgColor rgb="FF000000"/>
      </patternFill>
    </fill>
    <fill>
      <patternFill patternType="solid">
        <fgColor rgb="FFFFF2CC"/>
        <bgColor rgb="FF000000"/>
      </patternFill>
    </fill>
    <fill>
      <patternFill patternType="solid">
        <fgColor rgb="FFC65911"/>
        <bgColor rgb="FF000000"/>
      </patternFill>
    </fill>
    <fill>
      <patternFill patternType="solid">
        <fgColor rgb="FF548235"/>
        <bgColor rgb="FF000000"/>
      </patternFill>
    </fill>
    <fill>
      <patternFill patternType="solid">
        <fgColor theme="0" tint="-4.9989318521683403E-2"/>
        <bgColor rgb="FF000000"/>
      </patternFill>
    </fill>
    <fill>
      <patternFill patternType="solid">
        <fgColor theme="8" tint="0.79998168889431442"/>
        <bgColor rgb="FF000000"/>
      </patternFill>
    </fill>
    <fill>
      <patternFill patternType="solid">
        <fgColor theme="2"/>
        <bgColor rgb="FF000000"/>
      </patternFill>
    </fill>
    <fill>
      <patternFill patternType="solid">
        <fgColor theme="9" tint="0.79998168889431442"/>
        <bgColor rgb="FF000000"/>
      </patternFill>
    </fill>
    <fill>
      <patternFill patternType="solid">
        <fgColor rgb="FFDDEBF7"/>
        <bgColor rgb="FF000000"/>
      </patternFill>
    </fill>
    <fill>
      <patternFill patternType="solid">
        <fgColor rgb="FF305496"/>
        <bgColor rgb="FF000000"/>
      </patternFill>
    </fill>
    <fill>
      <patternFill patternType="solid">
        <fgColor rgb="FFA6A6A6"/>
        <bgColor rgb="FF000000"/>
      </patternFill>
    </fill>
    <fill>
      <patternFill patternType="solid">
        <fgColor rgb="FFDBEFF5"/>
        <bgColor rgb="FF000000"/>
      </patternFill>
    </fill>
    <fill>
      <patternFill patternType="solid">
        <fgColor theme="4" tint="0.79998168889431442"/>
        <bgColor indexed="64"/>
      </patternFill>
    </fill>
    <fill>
      <patternFill patternType="solid">
        <fgColor rgb="FF203764"/>
        <bgColor rgb="FF000000"/>
      </patternFill>
    </fill>
    <fill>
      <patternFill patternType="solid">
        <fgColor rgb="FFF2F8EE"/>
        <bgColor rgb="FF000000"/>
      </patternFill>
    </fill>
    <fill>
      <patternFill patternType="solid">
        <fgColor rgb="FFEAF3FA"/>
        <bgColor rgb="FF000000"/>
      </patternFill>
    </fill>
    <fill>
      <patternFill patternType="solid">
        <fgColor rgb="FFFEF2EC"/>
        <bgColor rgb="FF000000"/>
      </patternFill>
    </fill>
    <fill>
      <patternFill patternType="solid">
        <fgColor rgb="FF92D050"/>
        <bgColor rgb="FF000000"/>
      </patternFill>
    </fill>
  </fills>
  <borders count="9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ck">
        <color rgb="FF80BA41"/>
      </left>
      <right style="thick">
        <color rgb="FF80BA41"/>
      </right>
      <top style="thick">
        <color rgb="FF80BA41"/>
      </top>
      <bottom/>
      <diagonal/>
    </border>
    <border>
      <left style="thick">
        <color rgb="FF80BA41"/>
      </left>
      <right style="thick">
        <color rgb="FF80BA41"/>
      </right>
      <top/>
      <bottom/>
      <diagonal/>
    </border>
    <border>
      <left style="thick">
        <color rgb="FF80BA41"/>
      </left>
      <right style="thick">
        <color rgb="FF80BA41"/>
      </right>
      <top/>
      <bottom style="thick">
        <color rgb="FF80BA41"/>
      </bottom>
      <diagonal/>
    </border>
    <border>
      <left style="thick">
        <color rgb="FF80BA41"/>
      </left>
      <right/>
      <top style="thick">
        <color rgb="FF80BA41"/>
      </top>
      <bottom/>
      <diagonal/>
    </border>
    <border>
      <left/>
      <right/>
      <top style="thick">
        <color rgb="FF80BA41"/>
      </top>
      <bottom/>
      <diagonal/>
    </border>
    <border>
      <left/>
      <right style="thick">
        <color rgb="FF80BA41"/>
      </right>
      <top style="thick">
        <color rgb="FF80BA41"/>
      </top>
      <bottom/>
      <diagonal/>
    </border>
    <border>
      <left style="thick">
        <color rgb="FF80BA41"/>
      </left>
      <right/>
      <top/>
      <bottom/>
      <diagonal/>
    </border>
    <border>
      <left/>
      <right style="thick">
        <color rgb="FF80BA41"/>
      </right>
      <top/>
      <bottom/>
      <diagonal/>
    </border>
    <border>
      <left style="thick">
        <color rgb="FF80BA41"/>
      </left>
      <right/>
      <top/>
      <bottom style="thick">
        <color rgb="FF80BA41"/>
      </bottom>
      <diagonal/>
    </border>
    <border>
      <left/>
      <right/>
      <top/>
      <bottom style="thick">
        <color rgb="FF80BA41"/>
      </bottom>
      <diagonal/>
    </border>
    <border>
      <left/>
      <right style="thick">
        <color rgb="FF80BA41"/>
      </right>
      <top/>
      <bottom style="thick">
        <color rgb="FF80BA41"/>
      </bottom>
      <diagonal/>
    </border>
    <border>
      <left style="medium">
        <color rgb="FF80BA41"/>
      </left>
      <right style="medium">
        <color rgb="FF80BA41"/>
      </right>
      <top style="medium">
        <color rgb="FF80BA41"/>
      </top>
      <bottom style="medium">
        <color rgb="FF80BA41"/>
      </bottom>
      <diagonal/>
    </border>
    <border>
      <left style="medium">
        <color rgb="FF80BA41"/>
      </left>
      <right/>
      <top style="medium">
        <color rgb="FF80BA41"/>
      </top>
      <bottom style="medium">
        <color rgb="FF80BA41"/>
      </bottom>
      <diagonal/>
    </border>
    <border>
      <left/>
      <right/>
      <top style="medium">
        <color rgb="FF80BA41"/>
      </top>
      <bottom style="medium">
        <color rgb="FF80BA41"/>
      </bottom>
      <diagonal/>
    </border>
    <border>
      <left/>
      <right style="medium">
        <color rgb="FF80BA41"/>
      </right>
      <top style="medium">
        <color rgb="FF80BA41"/>
      </top>
      <bottom style="medium">
        <color rgb="FF80BA41"/>
      </bottom>
      <diagonal/>
    </border>
    <border>
      <left style="medium">
        <color rgb="FF80BA41"/>
      </left>
      <right/>
      <top style="medium">
        <color rgb="FF80BA41"/>
      </top>
      <bottom/>
      <diagonal/>
    </border>
    <border>
      <left/>
      <right/>
      <top style="medium">
        <color rgb="FF80BA41"/>
      </top>
      <bottom/>
      <diagonal/>
    </border>
    <border>
      <left/>
      <right style="medium">
        <color rgb="FF80BA41"/>
      </right>
      <top style="medium">
        <color rgb="FF80BA41"/>
      </top>
      <bottom/>
      <diagonal/>
    </border>
    <border>
      <left style="medium">
        <color rgb="FF80BA41"/>
      </left>
      <right/>
      <top/>
      <bottom/>
      <diagonal/>
    </border>
    <border>
      <left/>
      <right style="medium">
        <color rgb="FF80BA41"/>
      </right>
      <top/>
      <bottom/>
      <diagonal/>
    </border>
    <border>
      <left style="medium">
        <color rgb="FF80BA41"/>
      </left>
      <right/>
      <top/>
      <bottom style="medium">
        <color rgb="FF80BA41"/>
      </bottom>
      <diagonal/>
    </border>
    <border>
      <left/>
      <right/>
      <top/>
      <bottom style="medium">
        <color rgb="FF80BA41"/>
      </bottom>
      <diagonal/>
    </border>
    <border>
      <left/>
      <right style="medium">
        <color rgb="FF80BA41"/>
      </right>
      <top/>
      <bottom style="medium">
        <color rgb="FF80BA41"/>
      </bottom>
      <diagonal/>
    </border>
    <border>
      <left/>
      <right/>
      <top/>
      <bottom style="thin">
        <color indexed="64"/>
      </bottom>
      <diagonal/>
    </border>
    <border>
      <left style="medium">
        <color rgb="FF74BACE"/>
      </left>
      <right style="medium">
        <color rgb="FF74BACE"/>
      </right>
      <top style="medium">
        <color rgb="FF74BACE"/>
      </top>
      <bottom style="medium">
        <color rgb="FF74BACE"/>
      </bottom>
      <diagonal/>
    </border>
    <border>
      <left style="medium">
        <color rgb="FF74BACE"/>
      </left>
      <right/>
      <top style="medium">
        <color rgb="FF74BACE"/>
      </top>
      <bottom style="medium">
        <color rgb="FF74BACE"/>
      </bottom>
      <diagonal/>
    </border>
    <border>
      <left/>
      <right style="medium">
        <color rgb="FF74BACE"/>
      </right>
      <top style="medium">
        <color rgb="FF74BACE"/>
      </top>
      <bottom style="medium">
        <color rgb="FF74BACE"/>
      </bottom>
      <diagonal/>
    </border>
    <border>
      <left style="thin">
        <color rgb="FF000000"/>
      </left>
      <right style="thin">
        <color rgb="FF000000"/>
      </right>
      <top style="thin">
        <color rgb="FF000000"/>
      </top>
      <bottom style="thin">
        <color rgb="FF000000"/>
      </bottom>
      <diagonal/>
    </border>
    <border>
      <left style="medium">
        <color rgb="FF80BA41"/>
      </left>
      <right style="medium">
        <color rgb="FF80BA41"/>
      </right>
      <top style="medium">
        <color rgb="FF80BA41"/>
      </top>
      <bottom/>
      <diagonal/>
    </border>
    <border>
      <left style="medium">
        <color rgb="FF80BA41"/>
      </left>
      <right style="medium">
        <color rgb="FF80BA41"/>
      </right>
      <top/>
      <bottom/>
      <diagonal/>
    </border>
    <border>
      <left style="medium">
        <color rgb="FF80BA41"/>
      </left>
      <right style="medium">
        <color rgb="FF80BA41"/>
      </right>
      <top/>
      <bottom style="medium">
        <color rgb="FF80BA4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bottom style="thin">
        <color auto="1"/>
      </bottom>
      <diagonal/>
    </border>
    <border>
      <left style="thin">
        <color auto="1"/>
      </left>
      <right style="thin">
        <color auto="1"/>
      </right>
      <top style="double">
        <color auto="1"/>
      </top>
      <bottom/>
      <diagonal/>
    </border>
    <border>
      <left style="double">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rgb="FF44546A"/>
      </left>
      <right/>
      <top/>
      <bottom/>
      <diagonal/>
    </border>
    <border>
      <left style="medium">
        <color rgb="FF92D050"/>
      </left>
      <right style="medium">
        <color rgb="FF92D050"/>
      </right>
      <top style="medium">
        <color rgb="FF92D050"/>
      </top>
      <bottom style="medium">
        <color rgb="FF92D050"/>
      </bottom>
      <diagonal/>
    </border>
    <border>
      <left style="medium">
        <color rgb="FF92D050"/>
      </left>
      <right/>
      <top style="medium">
        <color rgb="FF92D050"/>
      </top>
      <bottom/>
      <diagonal/>
    </border>
    <border>
      <left/>
      <right/>
      <top style="medium">
        <color rgb="FF92D050"/>
      </top>
      <bottom/>
      <diagonal/>
    </border>
    <border>
      <left/>
      <right style="medium">
        <color rgb="FF92D050"/>
      </right>
      <top style="medium">
        <color rgb="FF92D050"/>
      </top>
      <bottom/>
      <diagonal/>
    </border>
    <border>
      <left style="medium">
        <color rgb="FF92D050"/>
      </left>
      <right/>
      <top/>
      <bottom/>
      <diagonal/>
    </border>
    <border>
      <left/>
      <right style="medium">
        <color rgb="FF92D050"/>
      </right>
      <top/>
      <bottom/>
      <diagonal/>
    </border>
    <border>
      <left style="medium">
        <color rgb="FF92D050"/>
      </left>
      <right/>
      <top/>
      <bottom style="medium">
        <color rgb="FF92D050"/>
      </bottom>
      <diagonal/>
    </border>
    <border>
      <left/>
      <right/>
      <top/>
      <bottom style="medium">
        <color rgb="FF92D050"/>
      </bottom>
      <diagonal/>
    </border>
    <border>
      <left/>
      <right style="medium">
        <color rgb="FF92D050"/>
      </right>
      <top/>
      <bottom style="medium">
        <color rgb="FF92D050"/>
      </bottom>
      <diagonal/>
    </border>
    <border>
      <left style="medium">
        <color rgb="FF92D050"/>
      </left>
      <right style="medium">
        <color rgb="FF92D050"/>
      </right>
      <top style="medium">
        <color rgb="FF92D050"/>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medium">
        <color rgb="FFC65911"/>
      </left>
      <right style="medium">
        <color rgb="FFC65911"/>
      </right>
      <top style="medium">
        <color rgb="FFC65911"/>
      </top>
      <bottom style="medium">
        <color rgb="FFC65911"/>
      </bottom>
      <diagonal/>
    </border>
    <border>
      <left style="medium">
        <color indexed="64"/>
      </left>
      <right/>
      <top style="medium">
        <color rgb="FFC65911"/>
      </top>
      <bottom/>
      <diagonal/>
    </border>
    <border>
      <left/>
      <right/>
      <top style="medium">
        <color rgb="FFC65911"/>
      </top>
      <bottom/>
      <diagonal/>
    </border>
    <border>
      <left/>
      <right style="medium">
        <color indexed="64"/>
      </right>
      <top style="medium">
        <color rgb="FFC65911"/>
      </top>
      <bottom/>
      <diagonal/>
    </border>
    <border>
      <left style="medium">
        <color rgb="FFC65911"/>
      </left>
      <right style="medium">
        <color rgb="FFC65911"/>
      </right>
      <top style="medium">
        <color rgb="FFC65911"/>
      </top>
      <bottom/>
      <diagonal/>
    </border>
    <border>
      <left style="medium">
        <color rgb="FFC65911"/>
      </left>
      <right/>
      <top style="medium">
        <color rgb="FFC65911"/>
      </top>
      <bottom/>
      <diagonal/>
    </border>
    <border>
      <left style="medium">
        <color rgb="FFC65911"/>
      </left>
      <right/>
      <top style="medium">
        <color rgb="FFC65911"/>
      </top>
      <bottom style="medium">
        <color rgb="FFC65911"/>
      </bottom>
      <diagonal/>
    </border>
    <border>
      <left/>
      <right style="medium">
        <color rgb="FFC65911"/>
      </right>
      <top/>
      <bottom style="medium">
        <color rgb="FFC65911"/>
      </bottom>
      <diagonal/>
    </border>
    <border>
      <left style="medium">
        <color rgb="FFC65911"/>
      </left>
      <right style="medium">
        <color rgb="FFC65911"/>
      </right>
      <top/>
      <bottom style="medium">
        <color rgb="FFC65911"/>
      </bottom>
      <diagonal/>
    </border>
  </borders>
  <cellStyleXfs count="7">
    <xf numFmtId="0" fontId="0" fillId="0" borderId="0"/>
    <xf numFmtId="9" fontId="1" fillId="0" borderId="0" applyFont="0" applyFill="0" applyBorder="0" applyAlignment="0" applyProtection="0"/>
    <xf numFmtId="43" fontId="1" fillId="0" borderId="0" applyFont="0" applyFill="0" applyBorder="0" applyAlignment="0" applyProtection="0"/>
    <xf numFmtId="0" fontId="20" fillId="0" borderId="0" applyNumberFormat="0" applyFill="0" applyBorder="0" applyAlignment="0" applyProtection="0"/>
    <xf numFmtId="44" fontId="1" fillId="0" borderId="0" applyFont="0" applyFill="0" applyBorder="0" applyAlignment="0" applyProtection="0"/>
    <xf numFmtId="0" fontId="36" fillId="0" borderId="0"/>
    <xf numFmtId="9" fontId="36" fillId="0" borderId="0" applyFont="0" applyFill="0" applyBorder="0" applyAlignment="0" applyProtection="0"/>
  </cellStyleXfs>
  <cellXfs count="753">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center" vertical="center"/>
    </xf>
    <xf numFmtId="0" fontId="2" fillId="0" borderId="0" xfId="0" applyFont="1" applyAlignment="1">
      <alignment horizontal="center"/>
    </xf>
    <xf numFmtId="0" fontId="0" fillId="0" borderId="1" xfId="0" applyBorder="1"/>
    <xf numFmtId="0" fontId="2" fillId="0" borderId="1" xfId="0" applyFont="1" applyBorder="1" applyAlignment="1">
      <alignment horizontal="center"/>
    </xf>
    <xf numFmtId="0" fontId="6" fillId="0" borderId="1" xfId="0" applyFont="1" applyBorder="1" applyAlignment="1">
      <alignment horizontal="center" vertical="center" wrapText="1"/>
    </xf>
    <xf numFmtId="0" fontId="4" fillId="2" borderId="1" xfId="0" applyFont="1" applyFill="1" applyBorder="1" applyAlignment="1">
      <alignment horizontal="center"/>
    </xf>
    <xf numFmtId="0" fontId="3" fillId="3" borderId="1" xfId="0" applyFont="1" applyFill="1" applyBorder="1" applyAlignment="1">
      <alignment horizontal="center"/>
    </xf>
    <xf numFmtId="0" fontId="10" fillId="0" borderId="1" xfId="0" applyFont="1" applyBorder="1"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xf>
    <xf numFmtId="0" fontId="0" fillId="0" borderId="1" xfId="0" applyBorder="1" applyAlignment="1">
      <alignment wrapText="1"/>
    </xf>
    <xf numFmtId="0" fontId="13" fillId="0" borderId="0" xfId="0" applyFont="1"/>
    <xf numFmtId="0" fontId="13" fillId="0" borderId="0" xfId="0" applyFont="1" applyAlignment="1">
      <alignment horizontal="center" wrapText="1"/>
    </xf>
    <xf numFmtId="0" fontId="15" fillId="0" borderId="0" xfId="0" applyFont="1"/>
    <xf numFmtId="0" fontId="17" fillId="0" borderId="0" xfId="0" applyFont="1"/>
    <xf numFmtId="164" fontId="17" fillId="0" borderId="0" xfId="2" applyNumberFormat="1" applyFont="1" applyFill="1" applyAlignment="1">
      <alignment horizontal="center"/>
    </xf>
    <xf numFmtId="0" fontId="17" fillId="0" borderId="0" xfId="0" applyFont="1" applyAlignment="1">
      <alignment horizontal="left"/>
    </xf>
    <xf numFmtId="0" fontId="17" fillId="0" borderId="1" xfId="0" applyFont="1" applyBorder="1" applyAlignment="1">
      <alignment horizontal="center" vertical="center" wrapText="1"/>
    </xf>
    <xf numFmtId="166" fontId="17" fillId="0" borderId="1" xfId="0" applyNumberFormat="1" applyFont="1" applyBorder="1" applyAlignment="1">
      <alignment horizontal="center" vertical="center" wrapText="1"/>
    </xf>
    <xf numFmtId="166" fontId="17" fillId="0" borderId="1" xfId="2" applyNumberFormat="1" applyFont="1" applyFill="1" applyBorder="1" applyAlignment="1">
      <alignment horizontal="center" vertical="center" wrapText="1"/>
    </xf>
    <xf numFmtId="9" fontId="17" fillId="0" borderId="1" xfId="1" applyFont="1" applyFill="1" applyBorder="1" applyAlignment="1">
      <alignment vertical="center" wrapText="1"/>
    </xf>
    <xf numFmtId="0" fontId="17" fillId="0" borderId="1" xfId="0" applyFont="1" applyBorder="1" applyAlignment="1">
      <alignment vertical="center" wrapText="1"/>
    </xf>
    <xf numFmtId="165" fontId="17" fillId="0" borderId="1" xfId="2" applyNumberFormat="1" applyFont="1" applyFill="1" applyBorder="1" applyAlignment="1">
      <alignment vertical="center" wrapText="1"/>
    </xf>
    <xf numFmtId="0" fontId="17" fillId="0" borderId="0" xfId="0" applyFont="1" applyAlignment="1">
      <alignment vertical="center"/>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24" fillId="4" borderId="0" xfId="0" applyFont="1" applyFill="1"/>
    <xf numFmtId="0" fontId="24" fillId="4" borderId="0" xfId="0" applyFont="1" applyFill="1" applyAlignment="1">
      <alignment horizontal="left" vertical="top" wrapText="1"/>
    </xf>
    <xf numFmtId="0" fontId="25" fillId="5" borderId="1" xfId="0" applyFont="1" applyFill="1" applyBorder="1"/>
    <xf numFmtId="0" fontId="24" fillId="4" borderId="1" xfId="0" applyFont="1" applyFill="1" applyBorder="1" applyAlignment="1">
      <alignment horizontal="center" vertical="center"/>
    </xf>
    <xf numFmtId="14" fontId="24" fillId="4" borderId="1" xfId="0" applyNumberFormat="1" applyFont="1" applyFill="1" applyBorder="1" applyAlignment="1">
      <alignment vertical="center"/>
    </xf>
    <xf numFmtId="167" fontId="24" fillId="4" borderId="1" xfId="0" applyNumberFormat="1" applyFont="1" applyFill="1" applyBorder="1" applyAlignment="1">
      <alignment horizontal="center" vertical="center"/>
    </xf>
    <xf numFmtId="0" fontId="24" fillId="4" borderId="1" xfId="0" applyFont="1" applyFill="1" applyBorder="1" applyAlignment="1">
      <alignment horizontal="center"/>
    </xf>
    <xf numFmtId="14" fontId="24" fillId="4" borderId="1" xfId="0" applyNumberFormat="1" applyFont="1" applyFill="1" applyBorder="1"/>
    <xf numFmtId="0" fontId="13" fillId="0" borderId="0" xfId="0" applyFont="1" applyAlignment="1">
      <alignment horizontal="left" indent="1"/>
    </xf>
    <xf numFmtId="0" fontId="0" fillId="0" borderId="13" xfId="0" applyBorder="1"/>
    <xf numFmtId="0" fontId="0" fillId="0" borderId="14" xfId="0" applyBorder="1"/>
    <xf numFmtId="0" fontId="0" fillId="0" borderId="15" xfId="0" applyBorder="1"/>
    <xf numFmtId="0" fontId="13" fillId="0" borderId="24" xfId="0" applyFont="1" applyBorder="1" applyAlignment="1">
      <alignment vertical="center"/>
    </xf>
    <xf numFmtId="0" fontId="13" fillId="0" borderId="24" xfId="0" applyFont="1" applyBorder="1" applyAlignment="1">
      <alignment vertical="center" wrapText="1"/>
    </xf>
    <xf numFmtId="0" fontId="27" fillId="7" borderId="24" xfId="0" applyFont="1" applyFill="1" applyBorder="1" applyAlignment="1">
      <alignment horizontal="center"/>
    </xf>
    <xf numFmtId="0" fontId="28" fillId="0" borderId="0" xfId="3" applyFont="1" applyAlignment="1">
      <alignment horizontal="left"/>
    </xf>
    <xf numFmtId="0" fontId="28" fillId="0" borderId="0" xfId="3" quotePrefix="1" applyFont="1" applyAlignment="1">
      <alignment horizontal="left"/>
    </xf>
    <xf numFmtId="0" fontId="0" fillId="0" borderId="1" xfId="0" applyBorder="1" applyAlignment="1">
      <alignment horizontal="center"/>
    </xf>
    <xf numFmtId="0" fontId="26"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left" vertical="center"/>
    </xf>
    <xf numFmtId="0" fontId="0" fillId="0" borderId="0" xfId="0"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0" fillId="0" borderId="0" xfId="0" applyFont="1" applyAlignment="1">
      <alignment horizontal="left"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0" fillId="0" borderId="1" xfId="0" applyBorder="1" applyAlignment="1">
      <alignment horizontal="left" wrapText="1"/>
    </xf>
    <xf numFmtId="0" fontId="33" fillId="4" borderId="0" xfId="0" applyFont="1" applyFill="1" applyAlignment="1">
      <alignment horizontal="center" vertical="center" wrapText="1"/>
    </xf>
    <xf numFmtId="0" fontId="34" fillId="10" borderId="1" xfId="0" applyFont="1" applyFill="1" applyBorder="1" applyAlignment="1">
      <alignment vertical="center" wrapText="1"/>
    </xf>
    <xf numFmtId="0" fontId="34" fillId="10" borderId="1" xfId="0" quotePrefix="1" applyFont="1" applyFill="1" applyBorder="1" applyAlignment="1">
      <alignment vertical="center" wrapText="1"/>
    </xf>
    <xf numFmtId="0" fontId="32" fillId="11" borderId="0" xfId="0" applyFont="1" applyFill="1" applyAlignment="1">
      <alignment vertical="center" wrapText="1"/>
    </xf>
    <xf numFmtId="0" fontId="33" fillId="11" borderId="1" xfId="0" applyFont="1" applyFill="1" applyBorder="1" applyAlignment="1">
      <alignment vertical="center" wrapText="1"/>
    </xf>
    <xf numFmtId="0" fontId="33" fillId="4" borderId="0" xfId="0" applyFont="1" applyFill="1" applyAlignment="1">
      <alignment vertical="center" wrapText="1"/>
    </xf>
    <xf numFmtId="0" fontId="33" fillId="0" borderId="1" xfId="0" applyFont="1" applyBorder="1" applyAlignment="1">
      <alignment horizontal="left" vertical="center" wrapText="1"/>
    </xf>
    <xf numFmtId="0" fontId="33" fillId="0" borderId="1" xfId="0" applyFont="1" applyBorder="1" applyAlignment="1">
      <alignment vertical="center"/>
    </xf>
    <xf numFmtId="0" fontId="33" fillId="0" borderId="1" xfId="0" applyFont="1" applyBorder="1" applyAlignment="1">
      <alignment horizontal="center" vertical="center" wrapText="1"/>
    </xf>
    <xf numFmtId="0" fontId="35" fillId="0" borderId="1" xfId="0" applyFont="1" applyBorder="1" applyAlignment="1">
      <alignment vertical="center" wrapText="1"/>
    </xf>
    <xf numFmtId="0" fontId="33" fillId="0" borderId="1" xfId="0" applyFont="1" applyBorder="1" applyAlignment="1">
      <alignment vertical="center" wrapText="1"/>
    </xf>
    <xf numFmtId="0" fontId="33" fillId="0" borderId="1" xfId="0" applyFont="1" applyBorder="1" applyAlignment="1">
      <alignment horizontal="center" vertical="center"/>
    </xf>
    <xf numFmtId="0" fontId="33" fillId="0" borderId="0" xfId="0" applyFont="1" applyAlignment="1">
      <alignment wrapText="1"/>
    </xf>
    <xf numFmtId="0" fontId="33" fillId="0" borderId="10" xfId="0" applyFont="1" applyBorder="1" applyAlignment="1">
      <alignment vertical="center" wrapText="1"/>
    </xf>
    <xf numFmtId="1" fontId="33" fillId="0" borderId="1" xfId="0" applyNumberFormat="1" applyFont="1" applyBorder="1" applyAlignment="1">
      <alignment horizontal="center" vertical="center"/>
    </xf>
    <xf numFmtId="0" fontId="35" fillId="0" borderId="1" xfId="0" applyFont="1" applyBorder="1" applyAlignment="1">
      <alignment horizontal="center" vertical="center" wrapText="1"/>
    </xf>
    <xf numFmtId="0" fontId="33" fillId="0" borderId="1" xfId="0" applyFont="1" applyBorder="1"/>
    <xf numFmtId="0" fontId="33" fillId="0" borderId="0" xfId="0" applyFont="1"/>
    <xf numFmtId="164" fontId="33" fillId="0" borderId="1" xfId="2" applyNumberFormat="1" applyFont="1" applyFill="1" applyBorder="1" applyAlignment="1">
      <alignment horizontal="center" vertical="center"/>
    </xf>
    <xf numFmtId="0" fontId="33" fillId="4" borderId="1" xfId="0" applyFont="1" applyFill="1" applyBorder="1" applyAlignment="1">
      <alignment vertical="center" wrapText="1"/>
    </xf>
    <xf numFmtId="0" fontId="33" fillId="4" borderId="1" xfId="0" applyFont="1" applyFill="1" applyBorder="1" applyAlignment="1">
      <alignment horizontal="center" vertical="center" wrapText="1"/>
    </xf>
    <xf numFmtId="0" fontId="35" fillId="0" borderId="1" xfId="0" applyFont="1" applyBorder="1" applyAlignment="1">
      <alignment horizontal="center" vertical="center"/>
    </xf>
    <xf numFmtId="1" fontId="35" fillId="0" borderId="1" xfId="0" applyNumberFormat="1" applyFont="1" applyBorder="1" applyAlignment="1">
      <alignment horizontal="center" vertical="center"/>
    </xf>
    <xf numFmtId="0" fontId="35" fillId="4" borderId="1" xfId="0" applyFont="1" applyFill="1" applyBorder="1" applyAlignment="1">
      <alignment vertical="center" wrapText="1"/>
    </xf>
    <xf numFmtId="0" fontId="33" fillId="4" borderId="1"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center" vertical="center"/>
    </xf>
    <xf numFmtId="0" fontId="38" fillId="0" borderId="0" xfId="0" applyFont="1" applyAlignment="1">
      <alignment wrapText="1"/>
    </xf>
    <xf numFmtId="0" fontId="20" fillId="0" borderId="0" xfId="3" applyAlignment="1">
      <alignment horizontal="left" wrapText="1"/>
    </xf>
    <xf numFmtId="0" fontId="0" fillId="0" borderId="0" xfId="0" applyAlignment="1">
      <alignment horizontal="left" indent="1"/>
    </xf>
    <xf numFmtId="14" fontId="28" fillId="0" borderId="0" xfId="3" applyNumberFormat="1" applyFont="1" applyAlignment="1">
      <alignment horizontal="left"/>
    </xf>
    <xf numFmtId="0" fontId="21" fillId="7" borderId="1" xfId="0" applyFont="1" applyFill="1" applyBorder="1" applyAlignment="1">
      <alignment horizontal="center" vertical="center"/>
    </xf>
    <xf numFmtId="0" fontId="21" fillId="7" borderId="1" xfId="0" applyFont="1" applyFill="1" applyBorder="1" applyAlignment="1">
      <alignment horizontal="left" vertical="center"/>
    </xf>
    <xf numFmtId="0" fontId="21" fillId="7" borderId="1" xfId="0" applyFont="1" applyFill="1" applyBorder="1" applyAlignment="1">
      <alignment horizontal="center" vertical="center" wrapText="1"/>
    </xf>
    <xf numFmtId="0" fontId="0" fillId="0" borderId="1" xfId="0" applyBorder="1" applyAlignment="1">
      <alignment horizontal="left"/>
    </xf>
    <xf numFmtId="0" fontId="29" fillId="0" borderId="1" xfId="0" applyFont="1" applyBorder="1" applyAlignment="1">
      <alignment vertical="center"/>
    </xf>
    <xf numFmtId="0" fontId="29" fillId="0" borderId="1" xfId="0" applyFont="1" applyBorder="1"/>
    <xf numFmtId="0" fontId="20" fillId="0" borderId="1" xfId="3" applyBorder="1" applyAlignment="1">
      <alignment wrapText="1"/>
    </xf>
    <xf numFmtId="0" fontId="20" fillId="0" borderId="1" xfId="3" applyFill="1" applyBorder="1" applyAlignment="1">
      <alignment horizontal="justify" vertical="center" wrapText="1"/>
    </xf>
    <xf numFmtId="0" fontId="21" fillId="7" borderId="1" xfId="0" applyFont="1" applyFill="1" applyBorder="1" applyAlignment="1">
      <alignment horizontal="left" vertical="center" wrapText="1"/>
    </xf>
    <xf numFmtId="0" fontId="13" fillId="0" borderId="1" xfId="0" applyFont="1" applyBorder="1" applyAlignment="1">
      <alignment horizontal="justify" vertical="center" wrapText="1"/>
    </xf>
    <xf numFmtId="14" fontId="0" fillId="0" borderId="1" xfId="0" applyNumberFormat="1" applyBorder="1" applyAlignment="1">
      <alignment vertical="center" wrapText="1"/>
    </xf>
    <xf numFmtId="0" fontId="20" fillId="0" borderId="1" xfId="3" applyBorder="1" applyAlignment="1">
      <alignment vertical="center" wrapText="1"/>
    </xf>
    <xf numFmtId="14" fontId="39" fillId="0" borderId="1" xfId="0" applyNumberFormat="1" applyFont="1" applyBorder="1" applyAlignment="1">
      <alignment vertical="center" wrapText="1"/>
    </xf>
    <xf numFmtId="0" fontId="39" fillId="0" borderId="1" xfId="0" applyFont="1" applyBorder="1" applyAlignment="1">
      <alignment vertical="center" wrapText="1"/>
    </xf>
    <xf numFmtId="0" fontId="9" fillId="8" borderId="1" xfId="0" applyFont="1" applyFill="1" applyBorder="1" applyAlignment="1">
      <alignment horizontal="center"/>
    </xf>
    <xf numFmtId="0" fontId="9" fillId="8" borderId="1" xfId="0" applyFont="1" applyFill="1" applyBorder="1"/>
    <xf numFmtId="0" fontId="9" fillId="8" borderId="1" xfId="0" applyFont="1" applyFill="1" applyBorder="1" applyAlignment="1">
      <alignment horizontal="left"/>
    </xf>
    <xf numFmtId="0" fontId="9" fillId="8" borderId="1" xfId="0" applyFont="1" applyFill="1" applyBorder="1" applyAlignment="1">
      <alignment horizontal="center" wrapText="1"/>
    </xf>
    <xf numFmtId="0" fontId="9" fillId="0" borderId="1" xfId="0" applyFont="1" applyBorder="1" applyAlignment="1">
      <alignment horizontal="left" vertical="center" wrapText="1"/>
    </xf>
    <xf numFmtId="0" fontId="41" fillId="12" borderId="0" xfId="0" applyFont="1" applyFill="1"/>
    <xf numFmtId="0" fontId="41" fillId="0" borderId="0" xfId="0" applyFont="1"/>
    <xf numFmtId="0" fontId="41" fillId="0" borderId="0" xfId="0" applyFont="1" applyAlignment="1">
      <alignment horizontal="left" vertical="center" wrapText="1"/>
    </xf>
    <xf numFmtId="0" fontId="41" fillId="0" borderId="0" xfId="0" applyFont="1" applyAlignment="1">
      <alignment horizontal="center" vertical="center"/>
    </xf>
    <xf numFmtId="0" fontId="43" fillId="0" borderId="0" xfId="0" applyFont="1" applyAlignment="1">
      <alignment vertical="center"/>
    </xf>
    <xf numFmtId="0" fontId="41" fillId="0" borderId="0" xfId="0" applyFont="1" applyAlignment="1">
      <alignment horizontal="center" vertical="center" wrapText="1"/>
    </xf>
    <xf numFmtId="0" fontId="41" fillId="0" borderId="0" xfId="0" applyFont="1" applyAlignment="1">
      <alignment vertical="center" wrapText="1"/>
    </xf>
    <xf numFmtId="0" fontId="44" fillId="0" borderId="0" xfId="0" applyFont="1"/>
    <xf numFmtId="0" fontId="42" fillId="0" borderId="0" xfId="0" applyFont="1" applyAlignment="1">
      <alignment horizontal="left" vertical="center" wrapText="1"/>
    </xf>
    <xf numFmtId="0" fontId="45" fillId="0" borderId="0" xfId="0" applyFont="1"/>
    <xf numFmtId="0" fontId="41" fillId="0" borderId="0" xfId="0" applyFont="1" applyAlignment="1">
      <alignment wrapText="1"/>
    </xf>
    <xf numFmtId="0" fontId="41" fillId="0" borderId="0" xfId="0" applyFont="1" applyAlignment="1">
      <alignment horizontal="center"/>
    </xf>
    <xf numFmtId="0" fontId="47" fillId="13" borderId="0" xfId="0" applyFont="1" applyFill="1" applyAlignment="1">
      <alignment vertical="center" wrapText="1"/>
    </xf>
    <xf numFmtId="0" fontId="47" fillId="12" borderId="0" xfId="0" applyFont="1" applyFill="1" applyAlignment="1">
      <alignment vertical="center" wrapText="1"/>
    </xf>
    <xf numFmtId="0" fontId="48" fillId="12" borderId="0" xfId="0" applyFont="1" applyFill="1" applyAlignment="1">
      <alignment horizontal="left" vertical="center" wrapText="1"/>
    </xf>
    <xf numFmtId="0" fontId="46" fillId="12" borderId="0" xfId="0" applyFont="1" applyFill="1" applyAlignment="1">
      <alignment horizontal="center" vertical="center" wrapText="1"/>
    </xf>
    <xf numFmtId="0" fontId="49" fillId="12" borderId="0" xfId="0" applyFont="1" applyFill="1" applyAlignment="1">
      <alignment horizontal="left" vertical="center" wrapText="1"/>
    </xf>
    <xf numFmtId="0" fontId="49" fillId="12" borderId="0" xfId="0" applyFont="1" applyFill="1" applyAlignment="1">
      <alignment horizontal="center" vertical="center" wrapText="1"/>
    </xf>
    <xf numFmtId="0" fontId="46" fillId="13" borderId="0" xfId="0" applyFont="1" applyFill="1" applyAlignment="1">
      <alignment horizontal="center" vertical="center" wrapText="1"/>
    </xf>
    <xf numFmtId="0" fontId="46" fillId="13" borderId="0" xfId="0" applyFont="1" applyFill="1" applyAlignment="1">
      <alignment horizontal="left" vertical="center" wrapText="1"/>
    </xf>
    <xf numFmtId="0" fontId="49" fillId="12" borderId="0" xfId="0" applyFont="1" applyFill="1" applyAlignment="1">
      <alignment horizontal="left" vertical="center"/>
    </xf>
    <xf numFmtId="0" fontId="49" fillId="12" borderId="0" xfId="0" applyFont="1" applyFill="1" applyAlignment="1">
      <alignment horizontal="center" vertical="center"/>
    </xf>
    <xf numFmtId="0" fontId="40" fillId="0" borderId="0" xfId="0" applyFont="1" applyAlignment="1">
      <alignment horizontal="center" vertical="center" wrapText="1"/>
    </xf>
    <xf numFmtId="0" fontId="41" fillId="0" borderId="0" xfId="0" applyFont="1" applyAlignment="1">
      <alignment horizontal="left" wrapText="1"/>
    </xf>
    <xf numFmtId="0" fontId="41" fillId="0" borderId="29" xfId="0" applyFont="1" applyBorder="1" applyAlignment="1">
      <alignment horizontal="center" vertical="center" wrapText="1"/>
    </xf>
    <xf numFmtId="0" fontId="41" fillId="0" borderId="29" xfId="0" applyFont="1" applyBorder="1" applyAlignment="1">
      <alignment vertical="center" wrapText="1"/>
    </xf>
    <xf numFmtId="0" fontId="41" fillId="0" borderId="29" xfId="0" applyFont="1" applyBorder="1" applyAlignment="1">
      <alignment horizontal="left" vertical="center" wrapText="1"/>
    </xf>
    <xf numFmtId="0" fontId="41" fillId="0" borderId="30" xfId="0" applyFont="1" applyBorder="1" applyAlignment="1">
      <alignment vertical="center" wrapText="1"/>
    </xf>
    <xf numFmtId="0" fontId="41" fillId="0" borderId="34" xfId="0" applyFont="1" applyBorder="1" applyAlignment="1">
      <alignment horizontal="center" vertical="center" wrapText="1"/>
    </xf>
    <xf numFmtId="0" fontId="41" fillId="0" borderId="34" xfId="0" applyFont="1" applyBorder="1" applyAlignment="1">
      <alignment vertical="center" wrapText="1"/>
    </xf>
    <xf numFmtId="0" fontId="41" fillId="0" borderId="34" xfId="0" applyFont="1" applyBorder="1" applyAlignment="1">
      <alignment horizontal="left" vertical="center" wrapText="1"/>
    </xf>
    <xf numFmtId="0" fontId="41" fillId="0" borderId="35" xfId="0" applyFont="1" applyBorder="1" applyAlignment="1">
      <alignment vertical="center" wrapText="1"/>
    </xf>
    <xf numFmtId="0" fontId="41" fillId="0" borderId="29" xfId="0" applyFont="1" applyBorder="1" applyAlignment="1">
      <alignment wrapText="1"/>
    </xf>
    <xf numFmtId="0" fontId="41" fillId="0" borderId="34" xfId="0" applyFont="1" applyBorder="1" applyAlignment="1">
      <alignment wrapText="1"/>
    </xf>
    <xf numFmtId="0" fontId="41" fillId="0" borderId="32" xfId="0" applyFont="1" applyBorder="1" applyAlignment="1">
      <alignment vertical="center" wrapText="1"/>
    </xf>
    <xf numFmtId="0" fontId="41" fillId="0" borderId="25" xfId="0" applyFont="1" applyBorder="1" applyAlignment="1">
      <alignment horizontal="center" vertical="center" wrapText="1"/>
    </xf>
    <xf numFmtId="0" fontId="41" fillId="0" borderId="26" xfId="0" applyFont="1" applyBorder="1" applyAlignment="1">
      <alignment horizontal="center" vertical="center" wrapText="1"/>
    </xf>
    <xf numFmtId="0" fontId="41" fillId="0" borderId="26" xfId="0" applyFont="1" applyBorder="1" applyAlignment="1">
      <alignment vertical="center" wrapText="1"/>
    </xf>
    <xf numFmtId="0" fontId="41" fillId="0" borderId="26" xfId="0" applyFont="1" applyBorder="1" applyAlignment="1">
      <alignment wrapText="1"/>
    </xf>
    <xf numFmtId="0" fontId="41" fillId="0" borderId="27" xfId="0" applyFont="1" applyBorder="1" applyAlignment="1">
      <alignment vertical="center" wrapText="1"/>
    </xf>
    <xf numFmtId="0" fontId="51" fillId="13" borderId="0" xfId="0" applyFont="1" applyFill="1" applyAlignment="1">
      <alignment horizontal="center" vertical="center" wrapText="1"/>
    </xf>
    <xf numFmtId="0" fontId="51" fillId="0" borderId="0" xfId="0" applyFont="1" applyAlignment="1">
      <alignment horizontal="center" vertical="center" wrapText="1"/>
    </xf>
    <xf numFmtId="0" fontId="52" fillId="0" borderId="0" xfId="0" applyFont="1" applyAlignment="1">
      <alignment horizontal="center" vertical="center" wrapText="1"/>
    </xf>
    <xf numFmtId="0" fontId="52" fillId="0" borderId="0" xfId="0" applyFont="1" applyAlignment="1">
      <alignment vertical="center" wrapText="1"/>
    </xf>
    <xf numFmtId="0" fontId="53" fillId="0" borderId="0" xfId="0" applyFont="1" applyAlignment="1">
      <alignment horizontal="justify" vertical="center" wrapText="1"/>
    </xf>
    <xf numFmtId="0" fontId="51" fillId="13" borderId="38" xfId="0" applyFont="1" applyFill="1" applyBorder="1" applyAlignment="1">
      <alignment horizontal="center" vertical="center" wrapText="1"/>
    </xf>
    <xf numFmtId="0" fontId="53" fillId="0" borderId="39" xfId="0" applyFont="1" applyBorder="1" applyAlignment="1">
      <alignment horizontal="justify" vertical="center" wrapText="1"/>
    </xf>
    <xf numFmtId="0" fontId="53" fillId="0" borderId="37" xfId="0" applyFont="1" applyBorder="1" applyAlignment="1">
      <alignment horizontal="justify" vertical="center" wrapText="1"/>
    </xf>
    <xf numFmtId="0" fontId="20" fillId="0" borderId="1" xfId="3" applyBorder="1"/>
    <xf numFmtId="0" fontId="20" fillId="0" borderId="40" xfId="3" applyBorder="1" applyAlignment="1">
      <alignment horizontal="left" vertical="center" wrapText="1"/>
    </xf>
    <xf numFmtId="0" fontId="29" fillId="0" borderId="40" xfId="0" applyFont="1" applyBorder="1" applyAlignment="1">
      <alignment horizontal="left" vertical="center" wrapText="1"/>
    </xf>
    <xf numFmtId="0" fontId="0" fillId="0" borderId="12" xfId="0" applyBorder="1" applyAlignment="1">
      <alignment wrapText="1"/>
    </xf>
    <xf numFmtId="0" fontId="20" fillId="0" borderId="1" xfId="3" applyBorder="1" applyAlignment="1">
      <alignment horizontal="left" vertical="top" wrapText="1"/>
    </xf>
    <xf numFmtId="0" fontId="54" fillId="0" borderId="1" xfId="0" applyFont="1" applyBorder="1" applyAlignment="1">
      <alignment horizontal="left" vertical="center" wrapText="1"/>
    </xf>
    <xf numFmtId="0" fontId="54" fillId="0" borderId="4" xfId="0" applyFont="1" applyBorder="1" applyAlignment="1">
      <alignment horizontal="left" vertical="center" wrapText="1"/>
    </xf>
    <xf numFmtId="0" fontId="2" fillId="14" borderId="1" xfId="0" applyFont="1" applyFill="1" applyBorder="1" applyAlignment="1">
      <alignment horizontal="center"/>
    </xf>
    <xf numFmtId="0" fontId="2" fillId="14" borderId="1" xfId="0" applyFont="1" applyFill="1" applyBorder="1" applyAlignment="1">
      <alignment horizontal="left"/>
    </xf>
    <xf numFmtId="0" fontId="9" fillId="14" borderId="1" xfId="0" applyFont="1" applyFill="1" applyBorder="1" applyAlignment="1">
      <alignment horizontal="left" vertical="center" wrapText="1"/>
    </xf>
    <xf numFmtId="0" fontId="12" fillId="14" borderId="1" xfId="0" applyFont="1" applyFill="1" applyBorder="1" applyAlignment="1">
      <alignment horizontal="center"/>
    </xf>
    <xf numFmtId="0" fontId="9" fillId="14" borderId="3" xfId="0" applyFont="1" applyFill="1" applyBorder="1" applyAlignment="1">
      <alignment horizontal="center" vertical="center" wrapText="1"/>
    </xf>
    <xf numFmtId="0" fontId="9" fillId="14" borderId="3" xfId="0" applyFont="1" applyFill="1" applyBorder="1" applyAlignment="1">
      <alignment horizontal="left" vertical="center" wrapText="1"/>
    </xf>
    <xf numFmtId="0" fontId="2" fillId="14" borderId="3" xfId="0" applyFont="1" applyFill="1" applyBorder="1" applyAlignment="1">
      <alignment horizontal="left"/>
    </xf>
    <xf numFmtId="0" fontId="12" fillId="14" borderId="3" xfId="0" applyFont="1" applyFill="1" applyBorder="1" applyAlignment="1">
      <alignment horizontal="center"/>
    </xf>
    <xf numFmtId="0" fontId="9" fillId="14" borderId="1" xfId="0" applyFont="1" applyFill="1" applyBorder="1" applyAlignment="1">
      <alignment horizontal="center" vertical="center" wrapText="1"/>
    </xf>
    <xf numFmtId="0" fontId="55" fillId="0" borderId="0" xfId="3" applyFont="1" applyAlignment="1">
      <alignment horizontal="left"/>
    </xf>
    <xf numFmtId="0" fontId="21" fillId="7" borderId="12" xfId="0" applyFont="1" applyFill="1" applyBorder="1" applyAlignment="1">
      <alignment horizontal="left" vertical="center"/>
    </xf>
    <xf numFmtId="9" fontId="0" fillId="0" borderId="0" xfId="0" applyNumberFormat="1"/>
    <xf numFmtId="0" fontId="56" fillId="0" borderId="1" xfId="0" applyFont="1" applyBorder="1" applyAlignment="1">
      <alignment horizontal="center" vertical="center" wrapText="1"/>
    </xf>
    <xf numFmtId="0" fontId="57" fillId="0" borderId="1" xfId="0" applyFont="1" applyBorder="1" applyAlignment="1">
      <alignment vertical="center" wrapText="1"/>
    </xf>
    <xf numFmtId="9" fontId="57" fillId="0" borderId="1" xfId="0" applyNumberFormat="1" applyFont="1" applyBorder="1" applyAlignment="1">
      <alignment vertical="center" wrapText="1"/>
    </xf>
    <xf numFmtId="9" fontId="57" fillId="0" borderId="1" xfId="0" applyNumberFormat="1" applyFont="1" applyBorder="1" applyAlignment="1">
      <alignment horizontal="right" vertical="center" wrapText="1"/>
    </xf>
    <xf numFmtId="9" fontId="0" fillId="0" borderId="1" xfId="0" applyNumberFormat="1" applyBorder="1" applyAlignment="1">
      <alignment vertical="center" wrapText="1"/>
    </xf>
    <xf numFmtId="9" fontId="0" fillId="14" borderId="0" xfId="0" applyNumberFormat="1" applyFill="1"/>
    <xf numFmtId="9" fontId="0" fillId="15" borderId="0" xfId="0" applyNumberFormat="1" applyFill="1"/>
    <xf numFmtId="0" fontId="55" fillId="0" borderId="0" xfId="3" applyFont="1" applyAlignment="1">
      <alignment horizontal="left" wrapText="1"/>
    </xf>
    <xf numFmtId="0" fontId="4" fillId="7" borderId="1" xfId="0" applyFont="1" applyFill="1" applyBorder="1" applyAlignment="1">
      <alignment horizontal="center"/>
    </xf>
    <xf numFmtId="0" fontId="4" fillId="7" borderId="2" xfId="0" applyFont="1" applyFill="1" applyBorder="1" applyAlignment="1">
      <alignment horizontal="center"/>
    </xf>
    <xf numFmtId="0" fontId="4" fillId="0" borderId="0" xfId="0" applyFont="1" applyAlignment="1">
      <alignment horizontal="center" vertical="center" textRotation="90"/>
    </xf>
    <xf numFmtId="0" fontId="23" fillId="0" borderId="0" xfId="0" applyFont="1"/>
    <xf numFmtId="0" fontId="23" fillId="0" borderId="0" xfId="0" applyFont="1" applyAlignment="1">
      <alignment horizontal="center"/>
    </xf>
    <xf numFmtId="44" fontId="23" fillId="0" borderId="0" xfId="4" applyFont="1" applyFill="1" applyBorder="1"/>
    <xf numFmtId="0" fontId="23" fillId="17" borderId="1" xfId="0" applyFont="1" applyFill="1" applyBorder="1" applyAlignment="1">
      <alignment wrapText="1"/>
    </xf>
    <xf numFmtId="0" fontId="23" fillId="17" borderId="1" xfId="0" applyFont="1" applyFill="1" applyBorder="1"/>
    <xf numFmtId="0" fontId="23" fillId="0" borderId="0" xfId="0" applyFont="1" applyAlignment="1">
      <alignment vertical="center"/>
    </xf>
    <xf numFmtId="0" fontId="23" fillId="20" borderId="0" xfId="0" applyFont="1" applyFill="1" applyAlignment="1">
      <alignment wrapText="1"/>
    </xf>
    <xf numFmtId="0" fontId="23" fillId="20" borderId="0" xfId="0" applyFont="1" applyFill="1"/>
    <xf numFmtId="44" fontId="23" fillId="20" borderId="0" xfId="4" applyFont="1" applyFill="1" applyBorder="1"/>
    <xf numFmtId="0" fontId="23" fillId="0" borderId="0" xfId="0" applyFont="1" applyAlignment="1">
      <alignment wrapText="1"/>
    </xf>
    <xf numFmtId="0" fontId="23" fillId="21" borderId="0" xfId="0" applyFont="1" applyFill="1" applyAlignment="1">
      <alignment wrapText="1"/>
    </xf>
    <xf numFmtId="0" fontId="23" fillId="21" borderId="0" xfId="0" applyFont="1" applyFill="1"/>
    <xf numFmtId="44" fontId="61" fillId="21" borderId="0" xfId="4" applyFont="1" applyFill="1" applyBorder="1"/>
    <xf numFmtId="0" fontId="62" fillId="22" borderId="0" xfId="0" applyFont="1" applyFill="1" applyAlignment="1">
      <alignment wrapText="1"/>
    </xf>
    <xf numFmtId="0" fontId="24" fillId="19" borderId="1" xfId="0" applyFont="1" applyFill="1" applyBorder="1" applyAlignment="1">
      <alignment wrapText="1"/>
    </xf>
    <xf numFmtId="0" fontId="24" fillId="19" borderId="1" xfId="0" applyFont="1" applyFill="1" applyBorder="1" applyAlignment="1">
      <alignment horizontal="left" vertical="center" wrapText="1"/>
    </xf>
    <xf numFmtId="0" fontId="24" fillId="19" borderId="1" xfId="0" applyFont="1" applyFill="1" applyBorder="1" applyAlignment="1">
      <alignment vertical="center" wrapText="1"/>
    </xf>
    <xf numFmtId="44" fontId="23" fillId="0" borderId="0" xfId="0" applyNumberFormat="1" applyFont="1"/>
    <xf numFmtId="0" fontId="62" fillId="23" borderId="0" xfId="0" applyFont="1" applyFill="1" applyAlignment="1">
      <alignment wrapText="1"/>
    </xf>
    <xf numFmtId="0" fontId="24" fillId="16" borderId="1" xfId="0" applyFont="1" applyFill="1" applyBorder="1" applyAlignment="1">
      <alignment wrapText="1"/>
    </xf>
    <xf numFmtId="0" fontId="24" fillId="16" borderId="1" xfId="0" applyFont="1" applyFill="1" applyBorder="1" applyAlignment="1">
      <alignment horizontal="left" vertical="center" wrapText="1"/>
    </xf>
    <xf numFmtId="0" fontId="24" fillId="16" borderId="1" xfId="0" applyFont="1" applyFill="1" applyBorder="1" applyAlignment="1">
      <alignment vertical="center" wrapText="1"/>
    </xf>
    <xf numFmtId="0" fontId="23" fillId="24" borderId="3" xfId="0" applyFont="1" applyFill="1" applyBorder="1" applyAlignment="1">
      <alignment wrapText="1"/>
    </xf>
    <xf numFmtId="0" fontId="23" fillId="24" borderId="3" xfId="0" applyFont="1" applyFill="1" applyBorder="1"/>
    <xf numFmtId="0" fontId="59" fillId="24" borderId="1" xfId="0" applyFont="1" applyFill="1" applyBorder="1" applyAlignment="1">
      <alignment vertical="center" wrapText="1"/>
    </xf>
    <xf numFmtId="0" fontId="23" fillId="24" borderId="1" xfId="0" applyFont="1" applyFill="1" applyBorder="1"/>
    <xf numFmtId="0" fontId="23" fillId="24" borderId="1" xfId="0" applyFont="1" applyFill="1" applyBorder="1" applyAlignment="1">
      <alignment wrapText="1"/>
    </xf>
    <xf numFmtId="0" fontId="23" fillId="24" borderId="51" xfId="0" applyFont="1" applyFill="1" applyBorder="1" applyAlignment="1">
      <alignment vertical="center" wrapText="1"/>
    </xf>
    <xf numFmtId="0" fontId="23" fillId="25" borderId="1" xfId="0" applyFont="1" applyFill="1" applyBorder="1" applyAlignment="1">
      <alignment wrapText="1"/>
    </xf>
    <xf numFmtId="0" fontId="23" fillId="25" borderId="1" xfId="0" applyFont="1" applyFill="1" applyBorder="1"/>
    <xf numFmtId="44" fontId="23" fillId="25" borderId="1" xfId="4" applyFont="1" applyFill="1" applyBorder="1"/>
    <xf numFmtId="44" fontId="23" fillId="25" borderId="3" xfId="4" applyFont="1" applyFill="1" applyBorder="1"/>
    <xf numFmtId="0" fontId="59" fillId="26" borderId="1" xfId="0" applyFont="1" applyFill="1" applyBorder="1" applyAlignment="1">
      <alignment wrapText="1"/>
    </xf>
    <xf numFmtId="0" fontId="23" fillId="26" borderId="1" xfId="0" applyFont="1" applyFill="1" applyBorder="1"/>
    <xf numFmtId="0" fontId="23" fillId="26" borderId="1" xfId="0" applyFont="1" applyFill="1" applyBorder="1" applyAlignment="1">
      <alignment wrapText="1"/>
    </xf>
    <xf numFmtId="0" fontId="23" fillId="26" borderId="4" xfId="0" applyFont="1" applyFill="1" applyBorder="1"/>
    <xf numFmtId="0" fontId="23" fillId="26" borderId="4" xfId="0" applyFont="1" applyFill="1" applyBorder="1" applyAlignment="1">
      <alignment wrapText="1"/>
    </xf>
    <xf numFmtId="0" fontId="23" fillId="27" borderId="1" xfId="0" applyFont="1" applyFill="1" applyBorder="1" applyAlignment="1">
      <alignment horizontal="center" vertical="center" wrapText="1"/>
    </xf>
    <xf numFmtId="0" fontId="59" fillId="27" borderId="1" xfId="0" applyFont="1" applyFill="1" applyBorder="1" applyAlignment="1">
      <alignment horizontal="center" vertical="center"/>
    </xf>
    <xf numFmtId="0" fontId="23" fillId="27" borderId="1" xfId="0" applyFont="1" applyFill="1" applyBorder="1" applyAlignment="1">
      <alignment wrapText="1"/>
    </xf>
    <xf numFmtId="0" fontId="23" fillId="27" borderId="1" xfId="0" applyFont="1" applyFill="1" applyBorder="1"/>
    <xf numFmtId="44" fontId="23" fillId="27" borderId="1" xfId="4" applyFont="1" applyFill="1" applyBorder="1" applyAlignment="1">
      <alignment horizontal="center"/>
    </xf>
    <xf numFmtId="0" fontId="63" fillId="6" borderId="0" xfId="0" applyFont="1" applyFill="1" applyAlignment="1">
      <alignment wrapText="1"/>
    </xf>
    <xf numFmtId="0" fontId="63" fillId="6" borderId="0" xfId="0" applyFont="1" applyFill="1"/>
    <xf numFmtId="44" fontId="63" fillId="6" borderId="0" xfId="4" applyFont="1" applyFill="1" applyBorder="1"/>
    <xf numFmtId="0" fontId="58" fillId="6" borderId="48" xfId="0" applyFont="1" applyFill="1" applyBorder="1" applyAlignment="1">
      <alignment vertical="center"/>
    </xf>
    <xf numFmtId="0" fontId="58" fillId="6" borderId="48" xfId="0" applyFont="1" applyFill="1" applyBorder="1" applyAlignment="1">
      <alignment vertical="center" wrapText="1"/>
    </xf>
    <xf numFmtId="0" fontId="58" fillId="6" borderId="49" xfId="0" applyFont="1" applyFill="1" applyBorder="1" applyAlignment="1">
      <alignment vertical="center"/>
    </xf>
    <xf numFmtId="0" fontId="33" fillId="23" borderId="6" xfId="0" applyFont="1" applyFill="1" applyBorder="1" applyAlignment="1">
      <alignment horizontal="justify" vertical="center" wrapText="1"/>
    </xf>
    <xf numFmtId="0" fontId="33" fillId="23" borderId="7" xfId="0" applyFont="1" applyFill="1" applyBorder="1" applyAlignment="1">
      <alignment horizontal="justify" vertical="center" wrapText="1"/>
    </xf>
    <xf numFmtId="0" fontId="33" fillId="23" borderId="1" xfId="0" applyFont="1" applyFill="1" applyBorder="1" applyAlignment="1">
      <alignment horizontal="justify" vertical="center" wrapText="1"/>
    </xf>
    <xf numFmtId="0" fontId="33" fillId="23" borderId="9" xfId="0" applyFont="1" applyFill="1" applyBorder="1" applyAlignment="1">
      <alignment horizontal="justify" vertical="center" wrapText="1"/>
    </xf>
    <xf numFmtId="0" fontId="33" fillId="16" borderId="1" xfId="0" applyFont="1" applyFill="1" applyBorder="1" applyAlignment="1">
      <alignment horizontal="justify" vertical="center" wrapText="1"/>
    </xf>
    <xf numFmtId="0" fontId="33" fillId="16" borderId="9" xfId="0" applyFont="1" applyFill="1" applyBorder="1" applyAlignment="1">
      <alignment horizontal="justify" vertical="center" wrapText="1"/>
    </xf>
    <xf numFmtId="0" fontId="33" fillId="23" borderId="70" xfId="0" applyFont="1" applyFill="1" applyBorder="1" applyAlignment="1">
      <alignment horizontal="justify" vertical="center" wrapText="1"/>
    </xf>
    <xf numFmtId="0" fontId="33" fillId="23" borderId="72" xfId="0" applyFont="1" applyFill="1" applyBorder="1" applyAlignment="1">
      <alignment horizontal="justify" vertical="center" wrapText="1"/>
    </xf>
    <xf numFmtId="0" fontId="33" fillId="28" borderId="6" xfId="0" applyFont="1" applyFill="1" applyBorder="1" applyAlignment="1">
      <alignment horizontal="justify" vertical="center" wrapText="1"/>
    </xf>
    <xf numFmtId="0" fontId="33" fillId="29" borderId="6" xfId="0" applyFont="1" applyFill="1" applyBorder="1" applyAlignment="1">
      <alignment horizontal="justify" vertical="center" wrapText="1"/>
    </xf>
    <xf numFmtId="0" fontId="33" fillId="28" borderId="7" xfId="0" applyFont="1" applyFill="1" applyBorder="1" applyAlignment="1">
      <alignment horizontal="justify" vertical="center" wrapText="1"/>
    </xf>
    <xf numFmtId="0" fontId="33" fillId="28" borderId="1" xfId="0" applyFont="1" applyFill="1" applyBorder="1" applyAlignment="1">
      <alignment horizontal="justify" vertical="center" wrapText="1"/>
    </xf>
    <xf numFmtId="0" fontId="33" fillId="29" borderId="1" xfId="0" applyFont="1" applyFill="1" applyBorder="1" applyAlignment="1">
      <alignment horizontal="justify" vertical="center" wrapText="1"/>
    </xf>
    <xf numFmtId="0" fontId="33" fillId="28" borderId="9" xfId="0" applyFont="1" applyFill="1" applyBorder="1" applyAlignment="1">
      <alignment horizontal="justify" vertical="center" wrapText="1"/>
    </xf>
    <xf numFmtId="0" fontId="33" fillId="29" borderId="9" xfId="0" applyFont="1" applyFill="1" applyBorder="1" applyAlignment="1">
      <alignment horizontal="justify" vertical="center" wrapText="1"/>
    </xf>
    <xf numFmtId="0" fontId="33" fillId="28" borderId="70" xfId="0" applyFont="1" applyFill="1" applyBorder="1" applyAlignment="1">
      <alignment horizontal="justify" vertical="center" wrapText="1"/>
    </xf>
    <xf numFmtId="0" fontId="33" fillId="29" borderId="70" xfId="0" applyFont="1" applyFill="1" applyBorder="1" applyAlignment="1">
      <alignment horizontal="justify" vertical="center" wrapText="1"/>
    </xf>
    <xf numFmtId="0" fontId="33" fillId="29" borderId="72" xfId="0" applyFont="1" applyFill="1" applyBorder="1" applyAlignment="1">
      <alignment horizontal="justify" vertical="center" wrapText="1"/>
    </xf>
    <xf numFmtId="0" fontId="67" fillId="18" borderId="6" xfId="0" applyFont="1" applyFill="1" applyBorder="1" applyAlignment="1">
      <alignment horizontal="justify" vertical="center" wrapText="1"/>
    </xf>
    <xf numFmtId="0" fontId="33" fillId="22" borderId="6" xfId="0" applyFont="1" applyFill="1" applyBorder="1" applyAlignment="1">
      <alignment horizontal="justify" vertical="center" wrapText="1"/>
    </xf>
    <xf numFmtId="0" fontId="33" fillId="18" borderId="6" xfId="0" applyFont="1" applyFill="1" applyBorder="1" applyAlignment="1">
      <alignment horizontal="justify" vertical="center" wrapText="1"/>
    </xf>
    <xf numFmtId="0" fontId="33" fillId="18" borderId="7" xfId="0" applyFont="1" applyFill="1" applyBorder="1" applyAlignment="1">
      <alignment horizontal="justify" vertical="center" wrapText="1"/>
    </xf>
    <xf numFmtId="0" fontId="67" fillId="18" borderId="1" xfId="0" applyFont="1" applyFill="1" applyBorder="1" applyAlignment="1">
      <alignment horizontal="justify" vertical="center" wrapText="1"/>
    </xf>
    <xf numFmtId="0" fontId="33" fillId="18" borderId="1" xfId="0" applyFont="1" applyFill="1" applyBorder="1" applyAlignment="1">
      <alignment horizontal="justify" vertical="center" wrapText="1"/>
    </xf>
    <xf numFmtId="0" fontId="33" fillId="18" borderId="9" xfId="0" applyFont="1" applyFill="1" applyBorder="1" applyAlignment="1">
      <alignment horizontal="justify" vertical="center" wrapText="1"/>
    </xf>
    <xf numFmtId="0" fontId="33" fillId="22" borderId="1" xfId="0" applyFont="1" applyFill="1" applyBorder="1" applyAlignment="1">
      <alignment horizontal="justify" vertical="center" wrapText="1"/>
    </xf>
    <xf numFmtId="0" fontId="33" fillId="22" borderId="9" xfId="0" applyFont="1" applyFill="1" applyBorder="1" applyAlignment="1">
      <alignment horizontal="justify" vertical="center" wrapText="1"/>
    </xf>
    <xf numFmtId="0" fontId="67" fillId="18" borderId="70" xfId="0" applyFont="1" applyFill="1" applyBorder="1" applyAlignment="1">
      <alignment horizontal="justify" vertical="center" wrapText="1"/>
    </xf>
    <xf numFmtId="0" fontId="33" fillId="22" borderId="70" xfId="0" applyFont="1" applyFill="1" applyBorder="1" applyAlignment="1">
      <alignment horizontal="justify" vertical="center" wrapText="1"/>
    </xf>
    <xf numFmtId="0" fontId="33" fillId="22" borderId="72" xfId="0" applyFont="1" applyFill="1" applyBorder="1" applyAlignment="1">
      <alignment horizontal="justify" vertical="center" wrapText="1"/>
    </xf>
    <xf numFmtId="0" fontId="67" fillId="0" borderId="0" xfId="0" applyFont="1"/>
    <xf numFmtId="0" fontId="65" fillId="6" borderId="62" xfId="0" applyFont="1" applyFill="1" applyBorder="1" applyAlignment="1">
      <alignment horizontal="center" vertical="center" wrapText="1"/>
    </xf>
    <xf numFmtId="0" fontId="66" fillId="6" borderId="62" xfId="0" applyFont="1" applyFill="1" applyBorder="1" applyAlignment="1">
      <alignment horizontal="center" vertical="center" wrapText="1"/>
    </xf>
    <xf numFmtId="0" fontId="67" fillId="27" borderId="6" xfId="0" applyFont="1" applyFill="1" applyBorder="1" applyAlignment="1">
      <alignment horizontal="justify" vertical="center" wrapText="1"/>
    </xf>
    <xf numFmtId="0" fontId="67" fillId="27" borderId="1" xfId="0" applyFont="1" applyFill="1" applyBorder="1" applyAlignment="1">
      <alignment horizontal="justify" vertical="center" wrapText="1"/>
    </xf>
    <xf numFmtId="0" fontId="67" fillId="27" borderId="69" xfId="0" applyFont="1" applyFill="1" applyBorder="1" applyAlignment="1">
      <alignment horizontal="justify" vertical="center" textRotation="90" wrapText="1"/>
    </xf>
    <xf numFmtId="0" fontId="67" fillId="27" borderId="70" xfId="0" applyFont="1" applyFill="1" applyBorder="1" applyAlignment="1">
      <alignment horizontal="justify" vertical="center" textRotation="90" wrapText="1"/>
    </xf>
    <xf numFmtId="168" fontId="67" fillId="27" borderId="70" xfId="4" applyNumberFormat="1" applyFont="1" applyFill="1" applyBorder="1" applyAlignment="1">
      <alignment horizontal="justify" vertical="center" wrapText="1"/>
    </xf>
    <xf numFmtId="0" fontId="69" fillId="0" borderId="0" xfId="3" applyFont="1" applyAlignment="1">
      <alignment horizontal="left"/>
    </xf>
    <xf numFmtId="0" fontId="19" fillId="7" borderId="1" xfId="0" applyFont="1" applyFill="1" applyBorder="1" applyAlignment="1">
      <alignment horizontal="center" vertical="center" wrapText="1"/>
    </xf>
    <xf numFmtId="164" fontId="19" fillId="7" borderId="1" xfId="2" applyNumberFormat="1" applyFont="1" applyFill="1" applyBorder="1" applyAlignment="1">
      <alignment horizontal="center" vertical="center" wrapText="1"/>
    </xf>
    <xf numFmtId="0" fontId="23" fillId="0" borderId="0" xfId="0" applyFont="1" applyAlignment="1">
      <alignment horizontal="center" vertical="center"/>
    </xf>
    <xf numFmtId="0" fontId="23" fillId="0" borderId="13" xfId="0" applyFont="1" applyBorder="1"/>
    <xf numFmtId="0" fontId="23" fillId="0" borderId="14" xfId="0" applyFont="1" applyBorder="1"/>
    <xf numFmtId="0" fontId="23" fillId="0" borderId="15" xfId="0" applyFont="1" applyBorder="1"/>
    <xf numFmtId="0" fontId="70" fillId="9" borderId="1" xfId="0" applyFont="1" applyFill="1" applyBorder="1" applyAlignment="1">
      <alignment horizontal="left" vertical="center" wrapText="1"/>
    </xf>
    <xf numFmtId="0" fontId="23" fillId="0" borderId="1" xfId="0" applyFont="1" applyBorder="1" applyAlignment="1">
      <alignment horizontal="left" vertical="center" wrapText="1"/>
    </xf>
    <xf numFmtId="0" fontId="70" fillId="30" borderId="1" xfId="0" applyFont="1" applyFill="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2" fillId="0" borderId="0" xfId="0" applyFont="1" applyAlignment="1">
      <alignment vertical="center"/>
    </xf>
    <xf numFmtId="0" fontId="70" fillId="9" borderId="1" xfId="0" applyFont="1" applyFill="1" applyBorder="1" applyAlignment="1">
      <alignment horizontal="center" vertical="center" wrapText="1"/>
    </xf>
    <xf numFmtId="0" fontId="23" fillId="0" borderId="1" xfId="0" applyFont="1" applyBorder="1" applyAlignment="1">
      <alignment vertical="center" wrapText="1"/>
    </xf>
    <xf numFmtId="0" fontId="23" fillId="0" borderId="0" xfId="0" applyFont="1" applyAlignment="1">
      <alignment horizontal="left" vertical="center" wrapText="1"/>
    </xf>
    <xf numFmtId="0" fontId="23" fillId="0" borderId="0" xfId="0" applyFont="1" applyAlignment="1">
      <alignment horizontal="center" vertical="center" wrapText="1"/>
    </xf>
    <xf numFmtId="0" fontId="23" fillId="0" borderId="0" xfId="0" applyFont="1" applyAlignment="1">
      <alignment vertical="center" wrapText="1"/>
    </xf>
    <xf numFmtId="0" fontId="38" fillId="0" borderId="0" xfId="0" applyFont="1"/>
    <xf numFmtId="0" fontId="71" fillId="0" borderId="0" xfId="0" applyFont="1"/>
    <xf numFmtId="0" fontId="23" fillId="4" borderId="0" xfId="0" applyFont="1" applyFill="1" applyAlignment="1">
      <alignment vertical="center"/>
    </xf>
    <xf numFmtId="0" fontId="80" fillId="0" borderId="0" xfId="0" applyFont="1" applyAlignment="1">
      <alignment horizontal="left" vertical="center" wrapText="1"/>
    </xf>
    <xf numFmtId="0" fontId="20" fillId="0" borderId="0" xfId="3" quotePrefix="1" applyAlignment="1">
      <alignment horizontal="left"/>
    </xf>
    <xf numFmtId="0" fontId="80" fillId="0" borderId="0" xfId="0" applyFont="1" applyAlignment="1">
      <alignment horizontal="left" vertical="center" wrapText="1"/>
    </xf>
    <xf numFmtId="0" fontId="72" fillId="4" borderId="0" xfId="0" applyFont="1" applyFill="1" applyAlignment="1">
      <alignment horizontal="center" vertical="center" wrapText="1"/>
    </xf>
    <xf numFmtId="0" fontId="72" fillId="4" borderId="0" xfId="0" applyFont="1" applyFill="1" applyAlignment="1">
      <alignment horizontal="center" vertical="center"/>
    </xf>
    <xf numFmtId="0" fontId="22" fillId="6" borderId="1" xfId="0" applyFont="1" applyFill="1" applyBorder="1" applyAlignment="1">
      <alignment horizontal="left" vertical="center"/>
    </xf>
    <xf numFmtId="0" fontId="23"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24" fillId="4" borderId="10" xfId="0" applyFont="1" applyFill="1" applyBorder="1" applyAlignment="1">
      <alignment horizontal="center" vertical="center"/>
    </xf>
    <xf numFmtId="0" fontId="24" fillId="4" borderId="2" xfId="0" applyFont="1" applyFill="1" applyBorder="1" applyAlignment="1">
      <alignment horizontal="center" vertical="center"/>
    </xf>
    <xf numFmtId="0" fontId="22" fillId="6" borderId="1" xfId="0" applyFont="1" applyFill="1" applyBorder="1" applyAlignment="1">
      <alignment horizontal="left" vertical="center" wrapText="1"/>
    </xf>
    <xf numFmtId="0" fontId="22" fillId="6" borderId="1" xfId="0" applyFont="1" applyFill="1" applyBorder="1" applyAlignment="1">
      <alignment horizontal="center" vertical="center" wrapText="1"/>
    </xf>
    <xf numFmtId="0" fontId="25" fillId="5" borderId="10" xfId="0" applyFont="1" applyFill="1" applyBorder="1" applyAlignment="1">
      <alignment horizontal="center"/>
    </xf>
    <xf numFmtId="0" fontId="25" fillId="5" borderId="11" xfId="0" applyFont="1" applyFill="1" applyBorder="1" applyAlignment="1">
      <alignment horizontal="center"/>
    </xf>
    <xf numFmtId="0" fontId="25" fillId="5" borderId="2" xfId="0" applyFont="1" applyFill="1" applyBorder="1" applyAlignment="1">
      <alignment horizontal="center"/>
    </xf>
    <xf numFmtId="0" fontId="24" fillId="4" borderId="1" xfId="0" applyFont="1" applyFill="1" applyBorder="1" applyAlignment="1">
      <alignment horizontal="left"/>
    </xf>
    <xf numFmtId="0" fontId="24" fillId="4" borderId="1" xfId="0" applyFont="1" applyFill="1" applyBorder="1" applyAlignment="1">
      <alignment horizontal="center"/>
    </xf>
    <xf numFmtId="0" fontId="24" fillId="4" borderId="1" xfId="0" applyFont="1" applyFill="1" applyBorder="1" applyAlignment="1">
      <alignment vertical="center" wrapText="1"/>
    </xf>
    <xf numFmtId="0" fontId="24" fillId="4" borderId="10"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10" xfId="0" applyFont="1" applyFill="1" applyBorder="1" applyAlignment="1">
      <alignment horizontal="left" vertical="center" wrapText="1"/>
    </xf>
    <xf numFmtId="0" fontId="24" fillId="4" borderId="11" xfId="0" applyFont="1" applyFill="1" applyBorder="1" applyAlignment="1">
      <alignment horizontal="left" vertical="center" wrapText="1"/>
    </xf>
    <xf numFmtId="0" fontId="24" fillId="4" borderId="2" xfId="0" applyFont="1" applyFill="1" applyBorder="1" applyAlignment="1">
      <alignment horizontal="left" vertical="center" wrapText="1"/>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26" fillId="0" borderId="13" xfId="0" applyFont="1" applyBorder="1" applyAlignment="1">
      <alignment horizontal="center" vertical="center" wrapText="1"/>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4" fillId="5" borderId="1" xfId="0" applyFont="1" applyFill="1" applyBorder="1" applyAlignment="1">
      <alignment horizontal="center"/>
    </xf>
    <xf numFmtId="0" fontId="24" fillId="5" borderId="10" xfId="0" applyFont="1" applyFill="1" applyBorder="1" applyAlignment="1">
      <alignment horizontal="center"/>
    </xf>
    <xf numFmtId="0" fontId="24" fillId="5" borderId="11" xfId="0" applyFont="1" applyFill="1" applyBorder="1" applyAlignment="1">
      <alignment horizontal="center"/>
    </xf>
    <xf numFmtId="0" fontId="24" fillId="5" borderId="2" xfId="0" applyFont="1" applyFill="1" applyBorder="1" applyAlignment="1">
      <alignment horizontal="center"/>
    </xf>
    <xf numFmtId="0" fontId="24" fillId="4" borderId="0" xfId="0" applyFont="1" applyFill="1" applyAlignment="1">
      <alignment horizontal="center"/>
    </xf>
    <xf numFmtId="0" fontId="13"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0" xfId="0" applyFont="1" applyAlignment="1">
      <alignment horizontal="center" vertical="center" wrapText="1"/>
    </xf>
    <xf numFmtId="0" fontId="26"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27" fillId="7" borderId="25" xfId="0" applyFont="1" applyFill="1" applyBorder="1" applyAlignment="1">
      <alignment horizontal="center"/>
    </xf>
    <xf numFmtId="0" fontId="27" fillId="7" borderId="26" xfId="0" applyFont="1" applyFill="1" applyBorder="1" applyAlignment="1">
      <alignment horizontal="center"/>
    </xf>
    <xf numFmtId="0" fontId="27" fillId="7" borderId="27" xfId="0" applyFont="1" applyFill="1" applyBorder="1" applyAlignment="1">
      <alignment horizontal="center"/>
    </xf>
    <xf numFmtId="0" fontId="13" fillId="0" borderId="25" xfId="0" applyFont="1" applyBorder="1" applyAlignment="1">
      <alignment horizontal="left" vertical="center" wrapText="1"/>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0" xfId="0" applyFont="1" applyAlignment="1">
      <alignment horizontal="left" vertical="center" wrapText="1"/>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21" fillId="2" borderId="25" xfId="0" applyFont="1" applyFill="1" applyBorder="1" applyAlignment="1">
      <alignment horizontal="left" vertical="center"/>
    </xf>
    <xf numFmtId="0" fontId="21" fillId="2" borderId="26" xfId="0" applyFont="1" applyFill="1" applyBorder="1" applyAlignment="1">
      <alignment horizontal="left" vertical="center"/>
    </xf>
    <xf numFmtId="0" fontId="21" fillId="2" borderId="27" xfId="0" applyFont="1" applyFill="1" applyBorder="1" applyAlignment="1">
      <alignment horizontal="left" vertical="center"/>
    </xf>
    <xf numFmtId="0" fontId="16" fillId="0" borderId="1" xfId="0" applyFont="1" applyBorder="1" applyAlignment="1">
      <alignment horizontal="center" wrapText="1"/>
    </xf>
    <xf numFmtId="0" fontId="14" fillId="0" borderId="1" xfId="0" applyFont="1" applyBorder="1" applyAlignment="1">
      <alignment horizontal="center" wrapText="1"/>
    </xf>
    <xf numFmtId="0" fontId="16" fillId="0" borderId="1" xfId="0" applyFont="1" applyBorder="1" applyAlignment="1">
      <alignment horizontal="center"/>
    </xf>
    <xf numFmtId="0" fontId="34" fillId="10" borderId="1" xfId="0" applyFont="1" applyFill="1" applyBorder="1" applyAlignment="1">
      <alignment horizontal="center" vertical="center" wrapText="1"/>
    </xf>
    <xf numFmtId="0" fontId="31" fillId="9" borderId="36" xfId="0" applyFont="1" applyFill="1" applyBorder="1" applyAlignment="1">
      <alignment horizontal="center" vertical="center" wrapText="1"/>
    </xf>
    <xf numFmtId="0" fontId="32" fillId="9" borderId="36" xfId="0" applyFont="1" applyFill="1" applyBorder="1" applyAlignment="1">
      <alignment horizontal="center" vertical="center" wrapText="1"/>
    </xf>
    <xf numFmtId="14" fontId="34" fillId="10" borderId="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0" fontId="70" fillId="6" borderId="1" xfId="0" applyFont="1" applyFill="1" applyBorder="1" applyAlignment="1">
      <alignment horizontal="center" vertical="center" wrapText="1"/>
    </xf>
    <xf numFmtId="0" fontId="23" fillId="0" borderId="1" xfId="0" applyFont="1" applyBorder="1" applyAlignment="1">
      <alignment horizontal="left" vertical="center" wrapText="1"/>
    </xf>
    <xf numFmtId="14" fontId="23" fillId="0" borderId="1" xfId="0" applyNumberFormat="1" applyFont="1" applyBorder="1" applyAlignment="1">
      <alignment horizontal="right" vertical="center" wrapText="1"/>
    </xf>
    <xf numFmtId="0" fontId="70" fillId="0" borderId="1" xfId="0" applyFont="1" applyBorder="1" applyAlignment="1">
      <alignment horizontal="right" vertical="center" wrapText="1"/>
    </xf>
    <xf numFmtId="0" fontId="23" fillId="0" borderId="1" xfId="0" applyFont="1" applyBorder="1" applyAlignment="1">
      <alignment horizontal="center" vertical="center"/>
    </xf>
    <xf numFmtId="0" fontId="70" fillId="9" borderId="1" xfId="0" applyFont="1" applyFill="1" applyBorder="1" applyAlignment="1">
      <alignment horizontal="left" vertical="center" wrapText="1"/>
    </xf>
    <xf numFmtId="0" fontId="70" fillId="6" borderId="1" xfId="0" applyFont="1" applyFill="1" applyBorder="1" applyAlignment="1">
      <alignment horizontal="left" vertical="center" wrapText="1"/>
    </xf>
    <xf numFmtId="0" fontId="70" fillId="30" borderId="1" xfId="0" applyFont="1" applyFill="1" applyBorder="1" applyAlignment="1">
      <alignment horizontal="center" vertical="center" wrapText="1"/>
    </xf>
    <xf numFmtId="0" fontId="70" fillId="30" borderId="10" xfId="0" applyFont="1" applyFill="1" applyBorder="1" applyAlignment="1">
      <alignment horizontal="center" vertical="center" wrapText="1"/>
    </xf>
    <xf numFmtId="0" fontId="70" fillId="30" borderId="11" xfId="0" applyFont="1" applyFill="1" applyBorder="1" applyAlignment="1">
      <alignment horizontal="center" vertical="center" wrapText="1"/>
    </xf>
    <xf numFmtId="0" fontId="70" fillId="30" borderId="2" xfId="0" applyFont="1" applyFill="1" applyBorder="1" applyAlignment="1">
      <alignment horizontal="center"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2" xfId="0" applyFont="1" applyBorder="1" applyAlignment="1">
      <alignment horizontal="left" vertical="center" wrapText="1"/>
    </xf>
    <xf numFmtId="0" fontId="23" fillId="0" borderId="13" xfId="0" applyFont="1" applyBorder="1" applyAlignment="1">
      <alignment horizontal="center"/>
    </xf>
    <xf numFmtId="0" fontId="23" fillId="0" borderId="14" xfId="0" applyFont="1" applyBorder="1" applyAlignment="1">
      <alignment horizontal="center"/>
    </xf>
    <xf numFmtId="0" fontId="23" fillId="0" borderId="15" xfId="0" applyFont="1" applyBorder="1" applyAlignment="1">
      <alignment horizontal="center"/>
    </xf>
    <xf numFmtId="0" fontId="70" fillId="0" borderId="13" xfId="0" applyFont="1" applyBorder="1" applyAlignment="1">
      <alignment horizontal="center" vertical="center" wrapText="1"/>
    </xf>
    <xf numFmtId="0" fontId="70" fillId="0" borderId="14" xfId="0" applyFont="1" applyBorder="1" applyAlignment="1">
      <alignment horizontal="center" vertical="center" wrapText="1"/>
    </xf>
    <xf numFmtId="0" fontId="70" fillId="0" borderId="15" xfId="0" applyFont="1" applyBorder="1" applyAlignment="1">
      <alignment horizontal="center" vertical="center" wrapText="1"/>
    </xf>
    <xf numFmtId="164" fontId="23" fillId="0" borderId="1" xfId="2" applyNumberFormat="1" applyFont="1" applyFill="1" applyBorder="1" applyAlignment="1">
      <alignment horizontal="right" vertical="center" wrapText="1"/>
    </xf>
    <xf numFmtId="168" fontId="23" fillId="0" borderId="1" xfId="4" applyNumberFormat="1" applyFont="1" applyFill="1" applyBorder="1" applyAlignment="1">
      <alignment horizontal="right" vertical="center" wrapText="1"/>
    </xf>
    <xf numFmtId="0" fontId="23" fillId="0" borderId="1"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left" vertical="center" wrapText="1"/>
    </xf>
    <xf numFmtId="0" fontId="23" fillId="0" borderId="12" xfId="0" applyFont="1" applyBorder="1" applyAlignment="1">
      <alignment horizontal="left" vertical="center" wrapText="1"/>
    </xf>
    <xf numFmtId="0" fontId="23" fillId="0" borderId="3" xfId="0" applyFont="1" applyBorder="1" applyAlignment="1">
      <alignment horizontal="left" vertical="center" wrapText="1"/>
    </xf>
    <xf numFmtId="0" fontId="70" fillId="6" borderId="76" xfId="0" applyFont="1" applyFill="1" applyBorder="1" applyAlignment="1">
      <alignment horizontal="center" vertical="center" wrapText="1"/>
    </xf>
    <xf numFmtId="0" fontId="70" fillId="6" borderId="0" xfId="0" applyFont="1" applyFill="1" applyAlignment="1">
      <alignment horizontal="center" vertical="center" wrapText="1"/>
    </xf>
    <xf numFmtId="0" fontId="70" fillId="9" borderId="1" xfId="0" applyFont="1" applyFill="1" applyBorder="1" applyAlignment="1">
      <alignment horizontal="center" vertical="center" wrapText="1"/>
    </xf>
    <xf numFmtId="0" fontId="70" fillId="6" borderId="1" xfId="0" applyFont="1" applyFill="1" applyBorder="1" applyAlignment="1">
      <alignment horizontal="center" vertical="center"/>
    </xf>
    <xf numFmtId="0" fontId="70" fillId="9" borderId="4" xfId="0" applyFont="1" applyFill="1" applyBorder="1" applyAlignment="1">
      <alignment horizontal="left" vertical="center" wrapText="1"/>
    </xf>
    <xf numFmtId="0" fontId="19" fillId="7" borderId="1" xfId="0" applyFont="1"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21" fillId="7" borderId="1"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5" xfId="0" applyBorder="1" applyAlignment="1">
      <alignment horizontal="center" vertical="center" wrapText="1"/>
    </xf>
    <xf numFmtId="0" fontId="0" fillId="0" borderId="29" xfId="0" applyBorder="1" applyAlignment="1">
      <alignment horizontal="center"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35" xfId="0"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0" fillId="0" borderId="1" xfId="0" applyBorder="1" applyAlignment="1">
      <alignment horizontal="left"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2" fillId="14" borderId="1" xfId="0" applyFont="1" applyFill="1" applyBorder="1" applyAlignment="1">
      <alignment horizontal="center" vertical="center" wrapText="1"/>
    </xf>
    <xf numFmtId="0" fontId="2" fillId="14" borderId="4" xfId="0" applyFont="1" applyFill="1" applyBorder="1" applyAlignment="1">
      <alignment horizontal="center" vertical="center" wrapText="1"/>
    </xf>
    <xf numFmtId="0" fontId="2" fillId="14" borderId="12" xfId="0" applyFont="1" applyFill="1" applyBorder="1" applyAlignment="1">
      <alignment horizontal="center" vertical="center" wrapText="1"/>
    </xf>
    <xf numFmtId="0" fontId="2" fillId="14"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14" borderId="1" xfId="0" applyFont="1" applyFill="1" applyBorder="1" applyAlignment="1">
      <alignment horizontal="center" vertical="center"/>
    </xf>
    <xf numFmtId="0" fontId="8"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9" fillId="8" borderId="1" xfId="0" applyFont="1" applyFill="1"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2" fillId="0" borderId="3" xfId="0" applyFont="1" applyBorder="1" applyAlignment="1">
      <alignment horizontal="center" vertical="center" wrapText="1"/>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7" fillId="0" borderId="1" xfId="0" applyFont="1" applyBorder="1" applyAlignment="1">
      <alignment vertical="center" wrapText="1"/>
    </xf>
    <xf numFmtId="0" fontId="57" fillId="0" borderId="1" xfId="0" applyFont="1" applyBorder="1" applyAlignment="1">
      <alignment horizontal="left" vertical="center" wrapText="1"/>
    </xf>
    <xf numFmtId="0" fontId="57" fillId="0" borderId="4" xfId="0" applyFont="1" applyBorder="1" applyAlignment="1">
      <alignment horizontal="left" vertical="center" wrapText="1"/>
    </xf>
    <xf numFmtId="0" fontId="57" fillId="0" borderId="12" xfId="0" applyFont="1" applyBorder="1" applyAlignment="1">
      <alignment horizontal="left" vertical="center" wrapText="1"/>
    </xf>
    <xf numFmtId="0" fontId="57" fillId="0" borderId="3" xfId="0" applyFont="1" applyBorder="1" applyAlignment="1">
      <alignment horizontal="left" vertical="center" wrapText="1"/>
    </xf>
    <xf numFmtId="9" fontId="57" fillId="0" borderId="1" xfId="0" applyNumberFormat="1" applyFont="1" applyBorder="1" applyAlignment="1">
      <alignment vertical="center" wrapText="1"/>
    </xf>
    <xf numFmtId="0" fontId="4" fillId="2" borderId="1" xfId="0" applyFont="1" applyFill="1" applyBorder="1" applyAlignment="1">
      <alignment horizontal="center" vertical="center" textRotation="90"/>
    </xf>
    <xf numFmtId="0" fontId="4" fillId="13" borderId="3" xfId="0" applyFont="1" applyFill="1" applyBorder="1" applyAlignment="1">
      <alignment horizontal="center" vertical="center" textRotation="90"/>
    </xf>
    <xf numFmtId="0" fontId="4" fillId="13" borderId="1" xfId="0" applyFont="1" applyFill="1" applyBorder="1" applyAlignment="1">
      <alignment horizontal="center" vertical="center" textRotation="90"/>
    </xf>
    <xf numFmtId="0" fontId="4" fillId="13" borderId="4" xfId="0" applyFont="1" applyFill="1" applyBorder="1" applyAlignment="1">
      <alignment horizontal="center" vertical="center" textRotation="90"/>
    </xf>
    <xf numFmtId="0" fontId="23" fillId="0" borderId="0" xfId="0" applyFont="1" applyAlignment="1">
      <alignment horizontal="center"/>
    </xf>
    <xf numFmtId="0" fontId="23" fillId="0" borderId="41" xfId="0" applyFont="1" applyBorder="1" applyAlignment="1">
      <alignment horizontal="center"/>
    </xf>
    <xf numFmtId="0" fontId="23" fillId="0" borderId="42" xfId="0" applyFont="1" applyBorder="1" applyAlignment="1">
      <alignment horizontal="center"/>
    </xf>
    <xf numFmtId="0" fontId="23" fillId="0" borderId="43" xfId="0" applyFont="1" applyBorder="1" applyAlignment="1">
      <alignment horizontal="center"/>
    </xf>
    <xf numFmtId="0" fontId="23" fillId="0" borderId="41"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43" xfId="0" applyFont="1" applyBorder="1" applyAlignment="1">
      <alignment horizontal="center" vertical="center" wrapText="1"/>
    </xf>
    <xf numFmtId="0" fontId="23" fillId="26" borderId="1" xfId="0" applyFont="1" applyFill="1" applyBorder="1" applyAlignment="1">
      <alignment horizontal="center" vertical="center" wrapText="1"/>
    </xf>
    <xf numFmtId="0" fontId="23" fillId="26" borderId="4" xfId="0" applyFont="1" applyFill="1" applyBorder="1" applyAlignment="1">
      <alignment horizontal="center" vertical="center" wrapText="1"/>
    </xf>
    <xf numFmtId="0" fontId="59" fillId="26" borderId="4" xfId="0" applyFont="1" applyFill="1" applyBorder="1" applyAlignment="1">
      <alignment horizontal="center" vertical="center" wrapText="1"/>
    </xf>
    <xf numFmtId="0" fontId="59" fillId="26" borderId="12" xfId="0" applyFont="1" applyFill="1" applyBorder="1" applyAlignment="1">
      <alignment horizontal="center" vertical="center" wrapText="1"/>
    </xf>
    <xf numFmtId="44" fontId="23" fillId="26" borderId="4" xfId="4" applyFont="1" applyFill="1" applyBorder="1" applyAlignment="1">
      <alignment horizontal="center"/>
    </xf>
    <xf numFmtId="44" fontId="23" fillId="26" borderId="12" xfId="4" applyFont="1" applyFill="1" applyBorder="1" applyAlignment="1">
      <alignment horizontal="center"/>
    </xf>
    <xf numFmtId="0" fontId="59" fillId="26" borderId="3" xfId="0" applyFont="1" applyFill="1" applyBorder="1" applyAlignment="1">
      <alignment horizontal="center" vertical="center" wrapText="1"/>
    </xf>
    <xf numFmtId="0" fontId="23" fillId="17" borderId="52" xfId="0" applyFont="1" applyFill="1" applyBorder="1" applyAlignment="1">
      <alignment horizontal="center" wrapText="1"/>
    </xf>
    <xf numFmtId="0" fontId="23" fillId="17" borderId="1" xfId="0" applyFont="1" applyFill="1" applyBorder="1" applyAlignment="1">
      <alignment horizontal="center" vertical="center"/>
    </xf>
    <xf numFmtId="44" fontId="23" fillId="17" borderId="4" xfId="4" applyFont="1" applyFill="1" applyBorder="1" applyAlignment="1">
      <alignment horizontal="center"/>
    </xf>
    <xf numFmtId="44" fontId="23" fillId="17" borderId="12" xfId="4" applyFont="1" applyFill="1" applyBorder="1" applyAlignment="1">
      <alignment horizontal="center"/>
    </xf>
    <xf numFmtId="44" fontId="23" fillId="17" borderId="3" xfId="4" applyFont="1" applyFill="1" applyBorder="1" applyAlignment="1">
      <alignment horizontal="center"/>
    </xf>
    <xf numFmtId="0" fontId="58" fillId="6" borderId="44" xfId="0" applyFont="1" applyFill="1" applyBorder="1" applyAlignment="1">
      <alignment horizontal="center" vertical="center"/>
    </xf>
    <xf numFmtId="0" fontId="58" fillId="6" borderId="47" xfId="0" applyFont="1" applyFill="1" applyBorder="1" applyAlignment="1">
      <alignment horizontal="center" vertical="center"/>
    </xf>
    <xf numFmtId="0" fontId="58" fillId="6" borderId="45" xfId="0" applyFont="1" applyFill="1" applyBorder="1" applyAlignment="1">
      <alignment horizontal="center" vertical="center"/>
    </xf>
    <xf numFmtId="0" fontId="58" fillId="6" borderId="48" xfId="0" applyFont="1" applyFill="1" applyBorder="1" applyAlignment="1">
      <alignment horizontal="center" vertical="center"/>
    </xf>
    <xf numFmtId="0" fontId="58" fillId="6" borderId="45" xfId="0" applyFont="1" applyFill="1" applyBorder="1" applyAlignment="1">
      <alignment horizontal="center" vertical="center" wrapText="1"/>
    </xf>
    <xf numFmtId="0" fontId="58" fillId="6" borderId="48" xfId="0" applyFont="1" applyFill="1" applyBorder="1" applyAlignment="1">
      <alignment horizontal="center" vertical="center" wrapText="1"/>
    </xf>
    <xf numFmtId="0" fontId="58" fillId="6" borderId="46" xfId="0" applyFont="1" applyFill="1" applyBorder="1" applyAlignment="1">
      <alignment horizontal="center" vertical="center"/>
    </xf>
    <xf numFmtId="0" fontId="23" fillId="24" borderId="50" xfId="0" applyFont="1" applyFill="1" applyBorder="1" applyAlignment="1">
      <alignment horizontal="center" vertical="center"/>
    </xf>
    <xf numFmtId="0" fontId="23" fillId="24" borderId="52" xfId="0" applyFont="1" applyFill="1" applyBorder="1" applyAlignment="1">
      <alignment horizontal="center" vertical="center"/>
    </xf>
    <xf numFmtId="0" fontId="23" fillId="24" borderId="51" xfId="0" applyFont="1" applyFill="1" applyBorder="1" applyAlignment="1">
      <alignment horizontal="center" vertical="center"/>
    </xf>
    <xf numFmtId="0" fontId="23" fillId="24" borderId="12" xfId="0" applyFont="1" applyFill="1" applyBorder="1" applyAlignment="1">
      <alignment horizontal="center" vertical="center"/>
    </xf>
    <xf numFmtId="44" fontId="23" fillId="24" borderId="51" xfId="4" applyFont="1" applyFill="1" applyBorder="1" applyAlignment="1">
      <alignment horizontal="center"/>
    </xf>
    <xf numFmtId="44" fontId="23" fillId="24" borderId="12" xfId="4" applyFont="1" applyFill="1" applyBorder="1" applyAlignment="1">
      <alignment horizontal="center"/>
    </xf>
    <xf numFmtId="44" fontId="23" fillId="24" borderId="3" xfId="4" applyFont="1" applyFill="1" applyBorder="1" applyAlignment="1">
      <alignment horizontal="center"/>
    </xf>
    <xf numFmtId="168" fontId="67" fillId="18" borderId="6" xfId="4" applyNumberFormat="1" applyFont="1" applyFill="1" applyBorder="1" applyAlignment="1">
      <alignment horizontal="center" vertical="center" wrapText="1"/>
    </xf>
    <xf numFmtId="168" fontId="67" fillId="18" borderId="1" xfId="4" applyNumberFormat="1" applyFont="1" applyFill="1" applyBorder="1" applyAlignment="1">
      <alignment horizontal="center" vertical="center" wrapText="1"/>
    </xf>
    <xf numFmtId="168" fontId="67" fillId="18" borderId="70" xfId="4" applyNumberFormat="1" applyFont="1" applyFill="1" applyBorder="1" applyAlignment="1">
      <alignment horizontal="center" vertical="center" wrapText="1"/>
    </xf>
    <xf numFmtId="0" fontId="68" fillId="18" borderId="6" xfId="0" applyFont="1" applyFill="1" applyBorder="1" applyAlignment="1">
      <alignment horizontal="center" vertical="center" textRotation="90" wrapText="1"/>
    </xf>
    <xf numFmtId="0" fontId="68" fillId="18" borderId="1" xfId="0" applyFont="1" applyFill="1" applyBorder="1" applyAlignment="1">
      <alignment horizontal="center" vertical="center" textRotation="90" wrapText="1"/>
    </xf>
    <xf numFmtId="0" fontId="67" fillId="18" borderId="10" xfId="0" applyFont="1" applyFill="1" applyBorder="1" applyAlignment="1">
      <alignment horizontal="center" vertical="center" wrapText="1"/>
    </xf>
    <xf numFmtId="0" fontId="67" fillId="18" borderId="2" xfId="0" applyFont="1" applyFill="1" applyBorder="1" applyAlignment="1">
      <alignment horizontal="center" vertical="center" wrapText="1"/>
    </xf>
    <xf numFmtId="0" fontId="68" fillId="18" borderId="70" xfId="0" applyFont="1" applyFill="1" applyBorder="1" applyAlignment="1">
      <alignment horizontal="center" vertical="center" textRotation="90" wrapText="1"/>
    </xf>
    <xf numFmtId="0" fontId="23" fillId="0" borderId="31" xfId="0" applyFont="1" applyBorder="1" applyAlignment="1">
      <alignment horizontal="center"/>
    </xf>
    <xf numFmtId="0" fontId="67" fillId="18" borderId="5" xfId="0" applyFont="1" applyFill="1" applyBorder="1" applyAlignment="1">
      <alignment horizontal="center" vertical="center" textRotation="90" wrapText="1"/>
    </xf>
    <xf numFmtId="0" fontId="67" fillId="18" borderId="8" xfId="0" applyFont="1" applyFill="1" applyBorder="1" applyAlignment="1">
      <alignment horizontal="center" vertical="center" textRotation="90" wrapText="1"/>
    </xf>
    <xf numFmtId="0" fontId="67" fillId="18" borderId="68" xfId="0" applyFont="1" applyFill="1" applyBorder="1" applyAlignment="1">
      <alignment horizontal="center" vertical="center" textRotation="90" wrapText="1"/>
    </xf>
    <xf numFmtId="0" fontId="67" fillId="18" borderId="67" xfId="0" applyFont="1" applyFill="1" applyBorder="1" applyAlignment="1">
      <alignment horizontal="center" vertical="center" textRotation="90" wrapText="1"/>
    </xf>
    <xf numFmtId="0" fontId="67" fillId="18" borderId="12" xfId="0" applyFont="1" applyFill="1" applyBorder="1" applyAlignment="1">
      <alignment horizontal="center" vertical="center" textRotation="90" wrapText="1"/>
    </xf>
    <xf numFmtId="0" fontId="67" fillId="18" borderId="75" xfId="0" applyFont="1" applyFill="1" applyBorder="1" applyAlignment="1">
      <alignment horizontal="center" vertical="center" textRotation="90" wrapText="1"/>
    </xf>
    <xf numFmtId="0" fontId="67" fillId="18" borderId="6" xfId="0" applyFont="1" applyFill="1" applyBorder="1" applyAlignment="1">
      <alignment horizontal="center" vertical="center" textRotation="90" wrapText="1"/>
    </xf>
    <xf numFmtId="0" fontId="67" fillId="18" borderId="1" xfId="0" applyFont="1" applyFill="1" applyBorder="1" applyAlignment="1">
      <alignment horizontal="center" vertical="center" textRotation="90" wrapText="1"/>
    </xf>
    <xf numFmtId="0" fontId="67" fillId="18" borderId="70" xfId="0" applyFont="1" applyFill="1" applyBorder="1" applyAlignment="1">
      <alignment horizontal="center" vertical="center" textRotation="90" wrapText="1"/>
    </xf>
    <xf numFmtId="168" fontId="67" fillId="28" borderId="6" xfId="4" applyNumberFormat="1" applyFont="1" applyFill="1" applyBorder="1" applyAlignment="1">
      <alignment horizontal="center" vertical="center" wrapText="1"/>
    </xf>
    <xf numFmtId="168" fontId="67" fillId="28" borderId="1" xfId="4" applyNumberFormat="1" applyFont="1" applyFill="1" applyBorder="1" applyAlignment="1">
      <alignment horizontal="center" vertical="center" wrapText="1"/>
    </xf>
    <xf numFmtId="168" fontId="67" fillId="28" borderId="70" xfId="4" applyNumberFormat="1" applyFont="1" applyFill="1" applyBorder="1" applyAlignment="1">
      <alignment horizontal="center" vertical="center" wrapText="1"/>
    </xf>
    <xf numFmtId="0" fontId="67" fillId="28" borderId="73" xfId="0" applyFont="1" applyFill="1" applyBorder="1" applyAlignment="1">
      <alignment horizontal="left" vertical="center" wrapText="1"/>
    </xf>
    <xf numFmtId="0" fontId="67" fillId="28" borderId="74" xfId="0" applyFont="1" applyFill="1" applyBorder="1" applyAlignment="1">
      <alignment horizontal="left" vertical="center" wrapText="1"/>
    </xf>
    <xf numFmtId="0" fontId="67" fillId="28" borderId="10" xfId="0" applyFont="1" applyFill="1" applyBorder="1" applyAlignment="1">
      <alignment horizontal="left" vertical="center" wrapText="1"/>
    </xf>
    <xf numFmtId="0" fontId="67" fillId="28" borderId="2" xfId="0" applyFont="1" applyFill="1" applyBorder="1" applyAlignment="1">
      <alignment horizontal="left" vertical="center" wrapText="1"/>
    </xf>
    <xf numFmtId="0" fontId="67" fillId="28" borderId="71" xfId="0" applyFont="1" applyFill="1" applyBorder="1" applyAlignment="1">
      <alignment horizontal="left" vertical="center" wrapText="1"/>
    </xf>
    <xf numFmtId="0" fontId="67" fillId="28" borderId="69" xfId="0" applyFont="1" applyFill="1" applyBorder="1" applyAlignment="1">
      <alignment horizontal="left" vertical="center" wrapText="1"/>
    </xf>
    <xf numFmtId="0" fontId="67" fillId="28" borderId="6" xfId="0" applyFont="1" applyFill="1" applyBorder="1" applyAlignment="1">
      <alignment horizontal="center" vertical="center" textRotation="90" wrapText="1"/>
    </xf>
    <xf numFmtId="0" fontId="67" fillId="28" borderId="1" xfId="0" applyFont="1" applyFill="1" applyBorder="1" applyAlignment="1">
      <alignment horizontal="center" vertical="center" textRotation="90" wrapText="1"/>
    </xf>
    <xf numFmtId="0" fontId="67" fillId="28" borderId="70" xfId="0" applyFont="1" applyFill="1" applyBorder="1" applyAlignment="1">
      <alignment horizontal="center" vertical="center" textRotation="90" wrapText="1"/>
    </xf>
    <xf numFmtId="0" fontId="67" fillId="28" borderId="67" xfId="0" applyFont="1" applyFill="1" applyBorder="1" applyAlignment="1">
      <alignment horizontal="center" vertical="center" textRotation="90" wrapText="1"/>
    </xf>
    <xf numFmtId="0" fontId="67" fillId="28" borderId="12" xfId="0" applyFont="1" applyFill="1" applyBorder="1" applyAlignment="1">
      <alignment horizontal="center" vertical="center" textRotation="90" wrapText="1"/>
    </xf>
    <xf numFmtId="0" fontId="67" fillId="28" borderId="75" xfId="0" applyFont="1" applyFill="1" applyBorder="1" applyAlignment="1">
      <alignment horizontal="center" vertical="center" textRotation="90" wrapText="1"/>
    </xf>
    <xf numFmtId="168" fontId="67" fillId="27" borderId="6" xfId="4" applyNumberFormat="1" applyFont="1" applyFill="1" applyBorder="1" applyAlignment="1">
      <alignment horizontal="center" vertical="center" wrapText="1"/>
    </xf>
    <xf numFmtId="168" fontId="67" fillId="27" borderId="1" xfId="4" applyNumberFormat="1" applyFont="1" applyFill="1" applyBorder="1" applyAlignment="1">
      <alignment horizontal="center" vertical="center" wrapText="1"/>
    </xf>
    <xf numFmtId="0" fontId="67" fillId="27" borderId="6" xfId="0" applyFont="1" applyFill="1" applyBorder="1" applyAlignment="1">
      <alignment horizontal="center" vertical="center" wrapText="1"/>
    </xf>
    <xf numFmtId="0" fontId="67" fillId="27" borderId="1" xfId="0" applyFont="1" applyFill="1" applyBorder="1" applyAlignment="1">
      <alignment horizontal="center" vertical="center" wrapText="1"/>
    </xf>
    <xf numFmtId="0" fontId="67" fillId="27" borderId="10" xfId="0" applyFont="1" applyFill="1" applyBorder="1" applyAlignment="1">
      <alignment horizontal="center" vertical="center" wrapText="1"/>
    </xf>
    <xf numFmtId="0" fontId="67" fillId="27" borderId="2" xfId="0" applyFont="1" applyFill="1" applyBorder="1" applyAlignment="1">
      <alignment horizontal="center" vertical="center" wrapText="1"/>
    </xf>
    <xf numFmtId="0" fontId="67" fillId="27" borderId="71" xfId="0" applyFont="1" applyFill="1" applyBorder="1" applyAlignment="1">
      <alignment horizontal="center" vertical="center" wrapText="1"/>
    </xf>
    <xf numFmtId="0" fontId="67" fillId="27" borderId="69" xfId="0" applyFont="1" applyFill="1" applyBorder="1" applyAlignment="1">
      <alignment horizontal="center" vertical="center" wrapText="1"/>
    </xf>
    <xf numFmtId="0" fontId="64" fillId="6" borderId="54" xfId="0" applyFont="1" applyFill="1" applyBorder="1" applyAlignment="1">
      <alignment horizontal="center" vertical="center" wrapText="1"/>
    </xf>
    <xf numFmtId="0" fontId="64" fillId="6" borderId="55" xfId="0" applyFont="1" applyFill="1" applyBorder="1" applyAlignment="1">
      <alignment horizontal="center" vertical="center" wrapText="1"/>
    </xf>
    <xf numFmtId="0" fontId="64" fillId="6" borderId="56" xfId="0" applyFont="1" applyFill="1" applyBorder="1" applyAlignment="1">
      <alignment horizontal="center" vertical="center" wrapText="1"/>
    </xf>
    <xf numFmtId="0" fontId="64" fillId="6" borderId="60" xfId="0" applyFont="1" applyFill="1" applyBorder="1" applyAlignment="1">
      <alignment horizontal="center" vertical="center" wrapText="1"/>
    </xf>
    <xf numFmtId="0" fontId="64" fillId="6" borderId="61" xfId="0" applyFont="1" applyFill="1" applyBorder="1" applyAlignment="1">
      <alignment horizontal="center" vertical="center" wrapText="1"/>
    </xf>
    <xf numFmtId="0" fontId="64" fillId="6" borderId="62" xfId="0" applyFont="1" applyFill="1" applyBorder="1" applyAlignment="1">
      <alignment horizontal="center" vertical="center" wrapText="1"/>
    </xf>
    <xf numFmtId="0" fontId="64" fillId="6" borderId="63" xfId="0" applyFont="1" applyFill="1" applyBorder="1" applyAlignment="1">
      <alignment horizontal="center" vertical="center" wrapText="1"/>
    </xf>
    <xf numFmtId="0" fontId="64" fillId="6" borderId="64" xfId="0" applyFont="1" applyFill="1" applyBorder="1" applyAlignment="1">
      <alignment horizontal="center" vertical="center" wrapText="1"/>
    </xf>
    <xf numFmtId="0" fontId="64" fillId="6" borderId="65" xfId="0" applyFont="1" applyFill="1" applyBorder="1" applyAlignment="1">
      <alignment horizontal="center" vertical="center" wrapText="1"/>
    </xf>
    <xf numFmtId="0" fontId="67" fillId="27" borderId="5" xfId="0" applyFont="1" applyFill="1" applyBorder="1" applyAlignment="1">
      <alignment horizontal="justify" vertical="center" textRotation="90" wrapText="1"/>
    </xf>
    <xf numFmtId="0" fontId="67" fillId="27" borderId="8" xfId="0" applyFont="1" applyFill="1" applyBorder="1" applyAlignment="1">
      <alignment horizontal="justify" vertical="center" textRotation="90" wrapText="1"/>
    </xf>
    <xf numFmtId="0" fontId="67" fillId="27" borderId="68" xfId="0" applyFont="1" applyFill="1" applyBorder="1" applyAlignment="1">
      <alignment horizontal="justify" vertical="center" textRotation="90" wrapText="1"/>
    </xf>
    <xf numFmtId="0" fontId="67" fillId="27" borderId="67" xfId="0" applyFont="1" applyFill="1" applyBorder="1" applyAlignment="1">
      <alignment horizontal="center" vertical="center" textRotation="90" wrapText="1"/>
    </xf>
    <xf numFmtId="0" fontId="67" fillId="27" borderId="12" xfId="0" applyFont="1" applyFill="1" applyBorder="1" applyAlignment="1">
      <alignment horizontal="center" vertical="center" textRotation="90" wrapText="1"/>
    </xf>
    <xf numFmtId="0" fontId="67" fillId="27" borderId="6" xfId="0" applyFont="1" applyFill="1" applyBorder="1" applyAlignment="1">
      <alignment horizontal="justify" vertical="center" textRotation="90" wrapText="1"/>
    </xf>
    <xf numFmtId="0" fontId="67" fillId="27" borderId="1" xfId="0" applyFont="1" applyFill="1" applyBorder="1" applyAlignment="1">
      <alignment horizontal="justify" vertical="center" textRotation="90" wrapText="1"/>
    </xf>
    <xf numFmtId="0" fontId="60" fillId="6" borderId="53" xfId="0" applyFont="1" applyFill="1" applyBorder="1" applyAlignment="1">
      <alignment horizontal="center" vertical="center" wrapText="1"/>
    </xf>
    <xf numFmtId="0" fontId="60" fillId="6" borderId="57" xfId="0" applyFont="1" applyFill="1" applyBorder="1" applyAlignment="1">
      <alignment horizontal="center" vertical="center" wrapText="1"/>
    </xf>
    <xf numFmtId="0" fontId="60" fillId="6" borderId="66" xfId="0" applyFont="1" applyFill="1" applyBorder="1" applyAlignment="1">
      <alignment horizontal="center" vertical="center" wrapText="1"/>
    </xf>
    <xf numFmtId="0" fontId="60" fillId="6" borderId="53" xfId="0" applyFont="1" applyFill="1" applyBorder="1" applyAlignment="1">
      <alignment horizontal="center" vertical="center" textRotation="90" wrapText="1"/>
    </xf>
    <xf numFmtId="0" fontId="60" fillId="6" borderId="57" xfId="0" applyFont="1" applyFill="1" applyBorder="1" applyAlignment="1">
      <alignment horizontal="center" vertical="center" textRotation="90" wrapText="1"/>
    </xf>
    <xf numFmtId="0" fontId="60" fillId="6" borderId="66" xfId="0" applyFont="1" applyFill="1" applyBorder="1" applyAlignment="1">
      <alignment horizontal="center" vertical="center" textRotation="90" wrapText="1"/>
    </xf>
    <xf numFmtId="0" fontId="60" fillId="6" borderId="54" xfId="0" applyFont="1" applyFill="1" applyBorder="1" applyAlignment="1">
      <alignment horizontal="center" vertical="center" wrapText="1"/>
    </xf>
    <xf numFmtId="0" fontId="60" fillId="6" borderId="55" xfId="0" applyFont="1" applyFill="1" applyBorder="1" applyAlignment="1">
      <alignment horizontal="center" vertical="center" wrapText="1"/>
    </xf>
    <xf numFmtId="0" fontId="60" fillId="6" borderId="56" xfId="0" applyFont="1" applyFill="1" applyBorder="1" applyAlignment="1">
      <alignment horizontal="center" vertical="center" wrapText="1"/>
    </xf>
    <xf numFmtId="0" fontId="60" fillId="6" borderId="58" xfId="0" applyFont="1" applyFill="1" applyBorder="1" applyAlignment="1">
      <alignment horizontal="center" vertical="center" wrapText="1"/>
    </xf>
    <xf numFmtId="0" fontId="60" fillId="6" borderId="0" xfId="0" applyFont="1" applyFill="1" applyAlignment="1">
      <alignment horizontal="center" vertical="center" wrapText="1"/>
    </xf>
    <xf numFmtId="0" fontId="60" fillId="6" borderId="59" xfId="0" applyFont="1" applyFill="1" applyBorder="1" applyAlignment="1">
      <alignment horizontal="center" vertical="center" wrapText="1"/>
    </xf>
    <xf numFmtId="0" fontId="60" fillId="6" borderId="60" xfId="0" applyFont="1" applyFill="1" applyBorder="1" applyAlignment="1">
      <alignment horizontal="center" vertical="center" wrapText="1"/>
    </xf>
    <xf numFmtId="0" fontId="60" fillId="6" borderId="61" xfId="0" applyFont="1" applyFill="1" applyBorder="1" applyAlignment="1">
      <alignment horizontal="center" vertical="center" wrapText="1"/>
    </xf>
    <xf numFmtId="0" fontId="60" fillId="6" borderId="62" xfId="0" applyFont="1" applyFill="1" applyBorder="1" applyAlignment="1">
      <alignment horizontal="center" vertical="center" wrapText="1"/>
    </xf>
    <xf numFmtId="0" fontId="41" fillId="0" borderId="29" xfId="0" applyFont="1" applyBorder="1" applyAlignment="1">
      <alignment horizontal="left" vertical="center" wrapText="1"/>
    </xf>
    <xf numFmtId="0" fontId="41" fillId="0" borderId="34" xfId="0" applyFont="1" applyBorder="1" applyAlignment="1">
      <alignment horizontal="left" vertical="center" wrapText="1"/>
    </xf>
    <xf numFmtId="0" fontId="48" fillId="12" borderId="25" xfId="0" applyFont="1" applyFill="1" applyBorder="1" applyAlignment="1">
      <alignment horizontal="left" vertical="center" wrapText="1"/>
    </xf>
    <xf numFmtId="0" fontId="48" fillId="12" borderId="26" xfId="0" applyFont="1" applyFill="1" applyBorder="1" applyAlignment="1">
      <alignment horizontal="left" vertical="center" wrapText="1"/>
    </xf>
    <xf numFmtId="0" fontId="48" fillId="12" borderId="27" xfId="0" applyFont="1" applyFill="1" applyBorder="1" applyAlignment="1">
      <alignment horizontal="left" vertical="center" wrapText="1"/>
    </xf>
    <xf numFmtId="0" fontId="49" fillId="12" borderId="0" xfId="0" applyFont="1" applyFill="1" applyAlignment="1">
      <alignment horizontal="left" vertical="center" wrapText="1"/>
    </xf>
    <xf numFmtId="0" fontId="41" fillId="0" borderId="28" xfId="0" applyFont="1" applyBorder="1" applyAlignment="1">
      <alignment horizontal="center" vertical="center" wrapText="1"/>
    </xf>
    <xf numFmtId="0" fontId="41" fillId="0" borderId="33" xfId="0" applyFont="1" applyBorder="1" applyAlignment="1">
      <alignment horizontal="center" vertical="center" wrapText="1"/>
    </xf>
    <xf numFmtId="0" fontId="41" fillId="0" borderId="30" xfId="0" applyFont="1" applyBorder="1" applyAlignment="1">
      <alignment horizontal="left" vertical="center" wrapText="1"/>
    </xf>
    <xf numFmtId="0" fontId="41" fillId="0" borderId="35" xfId="0" applyFont="1" applyBorder="1" applyAlignment="1">
      <alignment horizontal="left" vertical="center" wrapText="1"/>
    </xf>
    <xf numFmtId="0" fontId="41" fillId="0" borderId="31" xfId="0" applyFont="1" applyBorder="1" applyAlignment="1">
      <alignment horizontal="center" vertical="center" wrapText="1"/>
    </xf>
    <xf numFmtId="0" fontId="41" fillId="0" borderId="0" xfId="0" applyFont="1" applyAlignment="1">
      <alignment horizontal="left" vertical="center" wrapText="1"/>
    </xf>
    <xf numFmtId="0" fontId="46" fillId="12" borderId="0" xfId="0" applyFont="1" applyFill="1" applyAlignment="1">
      <alignment horizontal="center" vertical="center" wrapText="1"/>
    </xf>
    <xf numFmtId="0" fontId="50" fillId="0" borderId="28"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31" xfId="0" applyFont="1" applyBorder="1" applyAlignment="1">
      <alignment horizontal="center" vertical="center" wrapText="1"/>
    </xf>
    <xf numFmtId="0" fontId="50" fillId="0" borderId="0" xfId="0" applyFont="1" applyAlignment="1">
      <alignment horizontal="center" vertical="center" wrapText="1"/>
    </xf>
    <xf numFmtId="0" fontId="50" fillId="0" borderId="32"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35" xfId="0" applyFont="1" applyBorder="1" applyAlignment="1">
      <alignment horizontal="center" vertical="center" wrapText="1"/>
    </xf>
    <xf numFmtId="0" fontId="40" fillId="12" borderId="0" xfId="0" applyFont="1" applyFill="1" applyAlignment="1">
      <alignment horizontal="center" vertical="center" wrapText="1"/>
    </xf>
    <xf numFmtId="0" fontId="46" fillId="12" borderId="0" xfId="0" applyFont="1" applyFill="1" applyAlignment="1">
      <alignment horizontal="left" vertical="center" wrapText="1"/>
    </xf>
    <xf numFmtId="0" fontId="23" fillId="0" borderId="0" xfId="0" applyFont="1" applyFill="1" applyAlignment="1">
      <alignment vertical="center"/>
    </xf>
    <xf numFmtId="0" fontId="73" fillId="4" borderId="0" xfId="0" applyFont="1" applyFill="1" applyBorder="1" applyAlignment="1">
      <alignment horizontal="left" vertical="center" wrapText="1"/>
    </xf>
    <xf numFmtId="0" fontId="74" fillId="4" borderId="24" xfId="0" applyFont="1" applyFill="1" applyBorder="1" applyAlignment="1">
      <alignment horizontal="center" vertical="center" wrapText="1"/>
    </xf>
    <xf numFmtId="0" fontId="74" fillId="4" borderId="24" xfId="0" applyFont="1" applyFill="1" applyBorder="1" applyAlignment="1">
      <alignment horizontal="center" vertical="center" wrapText="1"/>
    </xf>
    <xf numFmtId="0" fontId="76" fillId="4" borderId="24" xfId="0" applyFont="1" applyFill="1" applyBorder="1" applyAlignment="1">
      <alignment horizontal="center" vertical="center" wrapText="1"/>
    </xf>
    <xf numFmtId="0" fontId="74" fillId="6" borderId="24" xfId="0" applyFont="1" applyFill="1" applyBorder="1" applyAlignment="1">
      <alignment horizontal="center" vertical="center" wrapText="1"/>
    </xf>
    <xf numFmtId="0" fontId="76" fillId="6" borderId="24" xfId="0" applyFont="1" applyFill="1" applyBorder="1" applyAlignment="1">
      <alignment horizontal="center" vertical="center" wrapText="1"/>
    </xf>
    <xf numFmtId="0" fontId="77" fillId="31" borderId="24" xfId="0" applyFont="1" applyFill="1" applyBorder="1" applyAlignment="1">
      <alignment horizontal="center" vertical="center" wrapText="1"/>
    </xf>
    <xf numFmtId="0" fontId="78" fillId="0" borderId="24" xfId="0" applyFont="1" applyFill="1" applyBorder="1" applyAlignment="1">
      <alignment horizontal="center" vertical="center" wrapText="1"/>
    </xf>
    <xf numFmtId="0" fontId="78" fillId="0" borderId="24" xfId="0" applyFont="1" applyFill="1" applyBorder="1" applyAlignment="1">
      <alignment horizontal="left" vertical="center" wrapText="1"/>
    </xf>
    <xf numFmtId="0" fontId="78" fillId="0" borderId="24" xfId="0" applyFont="1" applyFill="1" applyBorder="1" applyAlignment="1">
      <alignment vertical="center" wrapText="1"/>
    </xf>
    <xf numFmtId="0" fontId="78" fillId="0" borderId="24" xfId="0" applyFont="1" applyFill="1" applyBorder="1" applyAlignment="1">
      <alignment horizontal="center" vertical="center" wrapText="1"/>
    </xf>
    <xf numFmtId="0" fontId="78" fillId="0" borderId="24" xfId="0" applyFont="1" applyFill="1" applyBorder="1" applyAlignment="1">
      <alignment horizontal="left" vertical="center" wrapText="1"/>
    </xf>
    <xf numFmtId="0" fontId="78" fillId="32" borderId="24" xfId="0" applyFont="1" applyFill="1" applyBorder="1" applyAlignment="1">
      <alignment horizontal="left" vertical="center" wrapText="1"/>
    </xf>
    <xf numFmtId="0" fontId="78" fillId="32" borderId="24" xfId="0" applyFont="1" applyFill="1" applyBorder="1" applyAlignment="1">
      <alignment horizontal="center" vertical="center" wrapText="1"/>
    </xf>
    <xf numFmtId="0" fontId="78" fillId="32" borderId="24" xfId="0" applyFont="1" applyFill="1" applyBorder="1" applyAlignment="1">
      <alignment vertical="center" wrapText="1"/>
    </xf>
    <xf numFmtId="0" fontId="78" fillId="32" borderId="24" xfId="0" applyFont="1" applyFill="1" applyBorder="1" applyAlignment="1">
      <alignment horizontal="center" vertical="center" wrapText="1"/>
    </xf>
    <xf numFmtId="0" fontId="78" fillId="32" borderId="24" xfId="0" applyFont="1" applyFill="1" applyBorder="1" applyAlignment="1">
      <alignment horizontal="left" vertical="center" wrapText="1"/>
    </xf>
    <xf numFmtId="49" fontId="78" fillId="32" borderId="24" xfId="0" applyNumberFormat="1" applyFont="1" applyFill="1" applyBorder="1" applyAlignment="1">
      <alignment horizontal="left" vertical="center" wrapText="1"/>
    </xf>
    <xf numFmtId="49" fontId="78" fillId="32" borderId="24" xfId="0" applyNumberFormat="1" applyFont="1" applyFill="1" applyBorder="1" applyAlignment="1">
      <alignment horizontal="left" vertical="center" wrapText="1"/>
    </xf>
    <xf numFmtId="0" fontId="79" fillId="32" borderId="24" xfId="0" applyFont="1" applyFill="1" applyBorder="1" applyAlignment="1">
      <alignment horizontal="left" vertical="center" wrapText="1"/>
    </xf>
    <xf numFmtId="49" fontId="79" fillId="32" borderId="24" xfId="0" applyNumberFormat="1" applyFont="1" applyFill="1" applyBorder="1" applyAlignment="1">
      <alignment horizontal="left" vertical="center" wrapText="1"/>
    </xf>
    <xf numFmtId="49" fontId="78" fillId="32" borderId="24" xfId="0" applyNumberFormat="1" applyFont="1" applyFill="1" applyBorder="1" applyAlignment="1">
      <alignment horizontal="center" vertical="center" wrapText="1"/>
    </xf>
    <xf numFmtId="0" fontId="16" fillId="0" borderId="24" xfId="0" applyFont="1" applyFill="1" applyBorder="1" applyAlignment="1">
      <alignment horizontal="left" vertical="center" wrapText="1" readingOrder="1"/>
    </xf>
    <xf numFmtId="0" fontId="23" fillId="0" borderId="0" xfId="0" applyFont="1" applyAlignment="1">
      <alignment horizontal="left"/>
    </xf>
    <xf numFmtId="0" fontId="76" fillId="6" borderId="24" xfId="0" applyFont="1" applyFill="1" applyBorder="1" applyAlignment="1">
      <alignment horizontal="left" vertical="center" wrapText="1"/>
    </xf>
    <xf numFmtId="0" fontId="23" fillId="0" borderId="0" xfId="0" applyFont="1" applyAlignment="1">
      <alignment horizontal="left" wrapText="1"/>
    </xf>
    <xf numFmtId="0" fontId="16" fillId="0" borderId="24" xfId="0" applyFont="1" applyFill="1" applyBorder="1" applyAlignment="1">
      <alignment horizontal="left" vertical="center" wrapText="1" readingOrder="1"/>
    </xf>
    <xf numFmtId="0" fontId="81" fillId="0" borderId="24" xfId="0" applyFont="1" applyFill="1" applyBorder="1" applyAlignment="1">
      <alignment horizontal="left" vertical="center" wrapText="1"/>
    </xf>
    <xf numFmtId="0" fontId="81" fillId="0" borderId="24" xfId="0" applyFont="1" applyFill="1" applyBorder="1" applyAlignment="1">
      <alignment horizontal="left" vertical="center" wrapText="1"/>
    </xf>
    <xf numFmtId="0" fontId="16" fillId="0" borderId="24" xfId="0" applyFont="1" applyBorder="1" applyAlignment="1">
      <alignment horizontal="left" vertical="center" wrapText="1" readingOrder="1"/>
    </xf>
    <xf numFmtId="0" fontId="82" fillId="0" borderId="24" xfId="0" applyFont="1" applyFill="1" applyBorder="1" applyAlignment="1">
      <alignment horizontal="center" vertical="center" wrapText="1"/>
    </xf>
    <xf numFmtId="0" fontId="16" fillId="0" borderId="24" xfId="0" applyFont="1" applyBorder="1" applyAlignment="1">
      <alignment horizontal="left" vertical="center" wrapText="1" readingOrder="1"/>
    </xf>
    <xf numFmtId="0" fontId="82" fillId="0" borderId="24" xfId="0" applyFont="1" applyBorder="1" applyAlignment="1">
      <alignment horizontal="center" vertical="center"/>
    </xf>
    <xf numFmtId="0" fontId="82" fillId="0" borderId="24" xfId="0" applyFont="1" applyBorder="1"/>
    <xf numFmtId="0" fontId="82" fillId="0" borderId="24" xfId="0" applyFont="1" applyBorder="1" applyAlignment="1">
      <alignment wrapText="1"/>
    </xf>
    <xf numFmtId="0" fontId="82" fillId="0" borderId="24" xfId="0" applyFont="1" applyBorder="1" applyAlignment="1">
      <alignment horizontal="center"/>
    </xf>
    <xf numFmtId="0" fontId="82" fillId="0" borderId="24" xfId="0" applyFont="1" applyBorder="1" applyAlignment="1">
      <alignment horizontal="left" wrapText="1"/>
    </xf>
    <xf numFmtId="0" fontId="23" fillId="4" borderId="0" xfId="0" applyFont="1" applyFill="1"/>
    <xf numFmtId="0" fontId="64" fillId="33" borderId="77" xfId="0" applyFont="1" applyFill="1" applyBorder="1" applyAlignment="1">
      <alignment horizontal="center" vertical="center" textRotation="90" wrapText="1"/>
    </xf>
    <xf numFmtId="0" fontId="64" fillId="33" borderId="77" xfId="0" applyFont="1" applyFill="1" applyBorder="1" applyAlignment="1">
      <alignment horizontal="center" vertical="center" wrapText="1"/>
    </xf>
    <xf numFmtId="0" fontId="64" fillId="33" borderId="78" xfId="0" applyFont="1" applyFill="1" applyBorder="1" applyAlignment="1">
      <alignment horizontal="center" vertical="center" wrapText="1"/>
    </xf>
    <xf numFmtId="0" fontId="64" fillId="33" borderId="79" xfId="0" applyFont="1" applyFill="1" applyBorder="1" applyAlignment="1">
      <alignment horizontal="center" vertical="center" wrapText="1"/>
    </xf>
    <xf numFmtId="0" fontId="64" fillId="33" borderId="80" xfId="0" applyFont="1" applyFill="1" applyBorder="1" applyAlignment="1">
      <alignment horizontal="center" vertical="center" wrapText="1"/>
    </xf>
    <xf numFmtId="0" fontId="64" fillId="4" borderId="0" xfId="0" applyFont="1" applyFill="1" applyAlignment="1">
      <alignment horizontal="center" vertical="center" wrapText="1"/>
    </xf>
    <xf numFmtId="0" fontId="64" fillId="33" borderId="81" xfId="0" applyFont="1" applyFill="1" applyBorder="1" applyAlignment="1">
      <alignment horizontal="center" vertical="center" wrapText="1"/>
    </xf>
    <xf numFmtId="0" fontId="64" fillId="33" borderId="0" xfId="0" applyFont="1" applyFill="1" applyAlignment="1">
      <alignment horizontal="center" vertical="center" wrapText="1"/>
    </xf>
    <xf numFmtId="0" fontId="64" fillId="33" borderId="82" xfId="0" applyFont="1" applyFill="1" applyBorder="1" applyAlignment="1">
      <alignment horizontal="center" vertical="center" wrapText="1"/>
    </xf>
    <xf numFmtId="0" fontId="64" fillId="33" borderId="83" xfId="0" applyFont="1" applyFill="1" applyBorder="1" applyAlignment="1">
      <alignment horizontal="center" vertical="center" wrapText="1"/>
    </xf>
    <xf numFmtId="0" fontId="64" fillId="33" borderId="84" xfId="0" applyFont="1" applyFill="1" applyBorder="1" applyAlignment="1">
      <alignment horizontal="center" vertical="center" wrapText="1"/>
    </xf>
    <xf numFmtId="0" fontId="64" fillId="33" borderId="85" xfId="0" applyFont="1" applyFill="1" applyBorder="1" applyAlignment="1">
      <alignment horizontal="center" vertical="center" wrapText="1"/>
    </xf>
    <xf numFmtId="0" fontId="64" fillId="33" borderId="77" xfId="0" applyFont="1" applyFill="1" applyBorder="1" applyAlignment="1">
      <alignment horizontal="center" vertical="center" wrapText="1"/>
    </xf>
    <xf numFmtId="0" fontId="67" fillId="34" borderId="77" xfId="0" applyFont="1" applyFill="1" applyBorder="1" applyAlignment="1">
      <alignment horizontal="center" vertical="center" textRotation="90" wrapText="1"/>
    </xf>
    <xf numFmtId="0" fontId="67" fillId="34" borderId="77" xfId="0" applyFont="1" applyFill="1" applyBorder="1" applyAlignment="1">
      <alignment horizontal="center" vertical="center" wrapText="1"/>
    </xf>
    <xf numFmtId="0" fontId="67" fillId="34" borderId="77" xfId="0" applyFont="1" applyFill="1" applyBorder="1" applyAlignment="1">
      <alignment horizontal="justify" vertical="center" wrapText="1"/>
    </xf>
    <xf numFmtId="168" fontId="67" fillId="34" borderId="77" xfId="4" applyNumberFormat="1" applyFont="1" applyFill="1" applyBorder="1" applyAlignment="1">
      <alignment horizontal="center" vertical="center" wrapText="1"/>
    </xf>
    <xf numFmtId="0" fontId="67" fillId="4" borderId="0" xfId="0" applyFont="1" applyFill="1" applyAlignment="1">
      <alignment horizontal="justify" vertical="center" wrapText="1"/>
    </xf>
    <xf numFmtId="168" fontId="23" fillId="0" borderId="0" xfId="0" applyNumberFormat="1" applyFont="1"/>
    <xf numFmtId="0" fontId="67" fillId="4" borderId="0" xfId="0" applyFont="1" applyFill="1" applyAlignment="1">
      <alignment horizontal="center" vertical="center" wrapText="1"/>
    </xf>
    <xf numFmtId="0" fontId="67" fillId="34" borderId="86" xfId="0" applyFont="1" applyFill="1" applyBorder="1" applyAlignment="1">
      <alignment horizontal="center" vertical="center" textRotation="90" wrapText="1"/>
    </xf>
    <xf numFmtId="0" fontId="67" fillId="34" borderId="86" xfId="0" applyFont="1" applyFill="1" applyBorder="1" applyAlignment="1">
      <alignment horizontal="center" vertical="center" wrapText="1"/>
    </xf>
    <xf numFmtId="168" fontId="67" fillId="34" borderId="86" xfId="4" applyNumberFormat="1" applyFont="1" applyFill="1" applyBorder="1" applyAlignment="1">
      <alignment horizontal="center" vertical="center" wrapText="1"/>
    </xf>
    <xf numFmtId="173" fontId="23" fillId="0" borderId="0" xfId="0" applyNumberFormat="1" applyFont="1"/>
    <xf numFmtId="0" fontId="67" fillId="35" borderId="87" xfId="0" applyFont="1" applyFill="1" applyBorder="1" applyAlignment="1">
      <alignment horizontal="center" vertical="center" textRotation="90" wrapText="1"/>
    </xf>
    <xf numFmtId="0" fontId="67" fillId="35" borderId="87" xfId="0" applyFont="1" applyFill="1" applyBorder="1" applyAlignment="1">
      <alignment horizontal="center" vertical="center" wrapText="1"/>
    </xf>
    <xf numFmtId="0" fontId="67" fillId="35" borderId="87" xfId="0" applyFont="1" applyFill="1" applyBorder="1" applyAlignment="1">
      <alignment horizontal="left" vertical="center" wrapText="1"/>
    </xf>
    <xf numFmtId="168" fontId="67" fillId="35" borderId="87" xfId="4" applyNumberFormat="1" applyFont="1" applyFill="1" applyBorder="1" applyAlignment="1">
      <alignment horizontal="center" vertical="center" wrapText="1"/>
    </xf>
    <xf numFmtId="0" fontId="67" fillId="4" borderId="0" xfId="0" applyFont="1" applyFill="1" applyAlignment="1">
      <alignment horizontal="left" vertical="center" wrapText="1"/>
    </xf>
    <xf numFmtId="174" fontId="23" fillId="0" borderId="0" xfId="4" applyNumberFormat="1" applyFont="1" applyFill="1" applyBorder="1"/>
    <xf numFmtId="0" fontId="67" fillId="35" borderId="88" xfId="0" applyFont="1" applyFill="1" applyBorder="1" applyAlignment="1">
      <alignment horizontal="center" vertical="center" textRotation="90" wrapText="1"/>
    </xf>
    <xf numFmtId="0" fontId="67" fillId="35" borderId="88" xfId="0" applyFont="1" applyFill="1" applyBorder="1" applyAlignment="1">
      <alignment horizontal="center" vertical="center" wrapText="1"/>
    </xf>
    <xf numFmtId="0" fontId="67" fillId="35" borderId="88" xfId="0" applyFont="1" applyFill="1" applyBorder="1" applyAlignment="1">
      <alignment horizontal="left" vertical="center" wrapText="1"/>
    </xf>
    <xf numFmtId="168" fontId="67" fillId="35" borderId="88" xfId="4" applyNumberFormat="1" applyFont="1" applyFill="1" applyBorder="1" applyAlignment="1">
      <alignment horizontal="center" vertical="center" wrapText="1"/>
    </xf>
    <xf numFmtId="0" fontId="67" fillId="36" borderId="89" xfId="0" applyFont="1" applyFill="1" applyBorder="1" applyAlignment="1">
      <alignment horizontal="center" vertical="center" textRotation="90" wrapText="1"/>
    </xf>
    <xf numFmtId="0" fontId="67" fillId="36" borderId="89" xfId="0" applyFont="1" applyFill="1" applyBorder="1" applyAlignment="1">
      <alignment horizontal="center" vertical="center" wrapText="1"/>
    </xf>
    <xf numFmtId="0" fontId="68" fillId="36" borderId="89" xfId="0" applyFont="1" applyFill="1" applyBorder="1" applyAlignment="1">
      <alignment horizontal="center" vertical="center" wrapText="1"/>
    </xf>
    <xf numFmtId="0" fontId="67" fillId="36" borderId="89" xfId="0" applyFont="1" applyFill="1" applyBorder="1" applyAlignment="1">
      <alignment horizontal="justify" vertical="center" wrapText="1"/>
    </xf>
    <xf numFmtId="168" fontId="67" fillId="36" borderId="89" xfId="4" applyNumberFormat="1" applyFont="1" applyFill="1" applyBorder="1" applyAlignment="1">
      <alignment horizontal="center" vertical="center" wrapText="1"/>
    </xf>
    <xf numFmtId="175" fontId="23" fillId="0" borderId="0" xfId="4" applyNumberFormat="1" applyFont="1" applyFill="1" applyBorder="1"/>
    <xf numFmtId="0" fontId="23" fillId="9" borderId="90" xfId="0" applyFont="1" applyFill="1" applyBorder="1" applyAlignment="1">
      <alignment horizontal="left"/>
    </xf>
    <xf numFmtId="0" fontId="23" fillId="9" borderId="91" xfId="0" applyFont="1" applyFill="1" applyBorder="1" applyAlignment="1">
      <alignment horizontal="left"/>
    </xf>
    <xf numFmtId="0" fontId="23" fillId="9" borderId="92" xfId="0" applyFont="1" applyFill="1" applyBorder="1" applyAlignment="1">
      <alignment horizontal="left"/>
    </xf>
    <xf numFmtId="168" fontId="23" fillId="9" borderId="57" xfId="4" applyNumberFormat="1" applyFont="1" applyFill="1" applyBorder="1"/>
    <xf numFmtId="168" fontId="23" fillId="9" borderId="57" xfId="0" applyNumberFormat="1" applyFont="1" applyFill="1" applyBorder="1"/>
    <xf numFmtId="0" fontId="67" fillId="4" borderId="0" xfId="0" applyFont="1" applyFill="1" applyAlignment="1">
      <alignment horizontal="center"/>
    </xf>
    <xf numFmtId="0" fontId="23" fillId="4" borderId="1" xfId="0" applyFont="1" applyFill="1" applyBorder="1"/>
    <xf numFmtId="0" fontId="83" fillId="37" borderId="1" xfId="0" applyFont="1" applyFill="1" applyBorder="1" applyAlignment="1">
      <alignment horizontal="left"/>
    </xf>
    <xf numFmtId="168" fontId="62" fillId="16" borderId="1" xfId="0" applyNumberFormat="1" applyFont="1" applyFill="1" applyBorder="1" applyAlignment="1">
      <alignment horizontal="left"/>
    </xf>
    <xf numFmtId="0" fontId="67" fillId="16" borderId="77" xfId="0" applyFont="1" applyFill="1" applyBorder="1" applyAlignment="1">
      <alignment horizontal="center" vertical="center" textRotation="90" wrapText="1"/>
    </xf>
    <xf numFmtId="168" fontId="67" fillId="16" borderId="77" xfId="4" applyNumberFormat="1" applyFont="1" applyFill="1" applyBorder="1" applyAlignment="1">
      <alignment horizontal="center" vertical="center" wrapText="1"/>
    </xf>
    <xf numFmtId="0" fontId="67" fillId="16" borderId="77" xfId="0" applyFont="1" applyFill="1" applyBorder="1" applyAlignment="1">
      <alignment horizontal="center" vertical="center" wrapText="1"/>
    </xf>
    <xf numFmtId="0" fontId="67" fillId="16" borderId="77" xfId="0" applyFont="1" applyFill="1" applyBorder="1" applyAlignment="1">
      <alignment horizontal="justify" vertical="center" wrapText="1"/>
    </xf>
    <xf numFmtId="0" fontId="33" fillId="23" borderId="77" xfId="0" applyFont="1" applyFill="1" applyBorder="1" applyAlignment="1">
      <alignment horizontal="justify" vertical="center" wrapText="1"/>
    </xf>
    <xf numFmtId="0" fontId="33" fillId="16" borderId="77" xfId="0" applyFont="1" applyFill="1" applyBorder="1" applyAlignment="1">
      <alignment horizontal="justify" vertical="center" wrapText="1"/>
    </xf>
    <xf numFmtId="0" fontId="67" fillId="16" borderId="86" xfId="0" applyFont="1" applyFill="1" applyBorder="1" applyAlignment="1">
      <alignment horizontal="center" vertical="center" textRotation="90" wrapText="1"/>
    </xf>
    <xf numFmtId="168" fontId="67" fillId="16" borderId="86" xfId="4" applyNumberFormat="1" applyFont="1" applyFill="1" applyBorder="1" applyAlignment="1">
      <alignment horizontal="center" vertical="center" wrapText="1"/>
    </xf>
    <xf numFmtId="0" fontId="67" fillId="16" borderId="86" xfId="0" applyFont="1" applyFill="1" applyBorder="1" applyAlignment="1">
      <alignment horizontal="center" vertical="center" wrapText="1"/>
    </xf>
    <xf numFmtId="0" fontId="33" fillId="16" borderId="86" xfId="0" applyFont="1" applyFill="1" applyBorder="1" applyAlignment="1">
      <alignment horizontal="justify" vertical="center" wrapText="1"/>
    </xf>
    <xf numFmtId="0" fontId="33" fillId="23" borderId="86" xfId="0" applyFont="1" applyFill="1" applyBorder="1" applyAlignment="1">
      <alignment horizontal="justify" vertical="center" wrapText="1"/>
    </xf>
    <xf numFmtId="0" fontId="67" fillId="28" borderId="87" xfId="0" applyFont="1" applyFill="1" applyBorder="1" applyAlignment="1">
      <alignment horizontal="center" vertical="center" textRotation="90" wrapText="1"/>
    </xf>
    <xf numFmtId="168" fontId="67" fillId="28" borderId="87" xfId="4" applyNumberFormat="1" applyFont="1" applyFill="1" applyBorder="1" applyAlignment="1">
      <alignment horizontal="center" vertical="center" wrapText="1"/>
    </xf>
    <xf numFmtId="0" fontId="67" fillId="28" borderId="87" xfId="0" applyFont="1" applyFill="1" applyBorder="1" applyAlignment="1">
      <alignment horizontal="left" vertical="center" wrapText="1"/>
    </xf>
    <xf numFmtId="0" fontId="33" fillId="28" borderId="87" xfId="0" applyFont="1" applyFill="1" applyBorder="1" applyAlignment="1">
      <alignment horizontal="justify" vertical="center" wrapText="1"/>
    </xf>
    <xf numFmtId="0" fontId="33" fillId="29" borderId="87" xfId="0" applyFont="1" applyFill="1" applyBorder="1" applyAlignment="1">
      <alignment horizontal="justify" vertical="center" wrapText="1"/>
    </xf>
    <xf numFmtId="0" fontId="67" fillId="28" borderId="88" xfId="0" applyFont="1" applyFill="1" applyBorder="1" applyAlignment="1">
      <alignment horizontal="center" vertical="center" textRotation="90" wrapText="1"/>
    </xf>
    <xf numFmtId="168" fontId="67" fillId="28" borderId="88" xfId="4" applyNumberFormat="1" applyFont="1" applyFill="1" applyBorder="1" applyAlignment="1">
      <alignment horizontal="center" vertical="center" wrapText="1"/>
    </xf>
    <xf numFmtId="0" fontId="67" fillId="28" borderId="88" xfId="0" applyFont="1" applyFill="1" applyBorder="1" applyAlignment="1">
      <alignment horizontal="left" vertical="center" wrapText="1"/>
    </xf>
    <xf numFmtId="0" fontId="33" fillId="28" borderId="88" xfId="0" applyFont="1" applyFill="1" applyBorder="1" applyAlignment="1">
      <alignment horizontal="justify" vertical="center" wrapText="1"/>
    </xf>
    <xf numFmtId="0" fontId="33" fillId="29" borderId="88" xfId="0" applyFont="1" applyFill="1" applyBorder="1" applyAlignment="1">
      <alignment horizontal="justify" vertical="center" wrapText="1"/>
    </xf>
    <xf numFmtId="0" fontId="67" fillId="18" borderId="89" xfId="0" applyFont="1" applyFill="1" applyBorder="1" applyAlignment="1">
      <alignment horizontal="center" vertical="center" textRotation="90" wrapText="1"/>
    </xf>
    <xf numFmtId="168" fontId="67" fillId="18" borderId="89" xfId="4" applyNumberFormat="1" applyFont="1" applyFill="1" applyBorder="1" applyAlignment="1">
      <alignment horizontal="center" vertical="center" wrapText="1"/>
    </xf>
    <xf numFmtId="0" fontId="68" fillId="18" borderId="89" xfId="0" applyFont="1" applyFill="1" applyBorder="1" applyAlignment="1">
      <alignment horizontal="center" vertical="center" wrapText="1"/>
    </xf>
    <xf numFmtId="0" fontId="67" fillId="18" borderId="89" xfId="0" applyFont="1" applyFill="1" applyBorder="1" applyAlignment="1">
      <alignment horizontal="justify" vertical="center" wrapText="1"/>
    </xf>
    <xf numFmtId="0" fontId="33" fillId="22" borderId="89" xfId="0" applyFont="1" applyFill="1" applyBorder="1" applyAlignment="1">
      <alignment horizontal="justify" vertical="center" wrapText="1"/>
    </xf>
    <xf numFmtId="0" fontId="33" fillId="22" borderId="93" xfId="0" applyFont="1" applyFill="1" applyBorder="1" applyAlignment="1">
      <alignment horizontal="justify" vertical="center" wrapText="1"/>
    </xf>
    <xf numFmtId="0" fontId="33" fillId="22" borderId="94" xfId="0" applyFont="1" applyFill="1" applyBorder="1" applyAlignment="1">
      <alignment horizontal="justify" vertical="center" wrapText="1"/>
    </xf>
    <xf numFmtId="0" fontId="33" fillId="4" borderId="0" xfId="0" applyFont="1" applyFill="1" applyAlignment="1">
      <alignment horizontal="justify" vertical="center" wrapText="1"/>
    </xf>
    <xf numFmtId="0" fontId="67" fillId="18" borderId="95" xfId="0" applyFont="1" applyFill="1" applyBorder="1" applyAlignment="1">
      <alignment horizontal="justify" vertical="center" wrapText="1"/>
    </xf>
    <xf numFmtId="0" fontId="33" fillId="22" borderId="96" xfId="0" applyFont="1" applyFill="1" applyBorder="1" applyAlignment="1">
      <alignment horizontal="justify" vertical="center" wrapText="1"/>
    </xf>
    <xf numFmtId="0" fontId="33" fillId="22" borderId="97" xfId="0" applyFont="1" applyFill="1" applyBorder="1" applyAlignment="1">
      <alignment horizontal="justify" vertical="center" wrapText="1"/>
    </xf>
    <xf numFmtId="0" fontId="23" fillId="9" borderId="60" xfId="0" applyFont="1" applyFill="1" applyBorder="1" applyAlignment="1">
      <alignment horizontal="center"/>
    </xf>
    <xf numFmtId="0" fontId="23" fillId="9" borderId="61" xfId="0" applyFont="1" applyFill="1" applyBorder="1" applyAlignment="1">
      <alignment horizontal="center"/>
    </xf>
    <xf numFmtId="0" fontId="23" fillId="9" borderId="62" xfId="0" applyFont="1" applyFill="1" applyBorder="1" applyAlignment="1">
      <alignment horizontal="center"/>
    </xf>
    <xf numFmtId="168" fontId="23" fillId="9" borderId="66" xfId="4" applyNumberFormat="1" applyFont="1" applyFill="1" applyBorder="1"/>
    <xf numFmtId="168" fontId="23" fillId="9" borderId="66" xfId="0" applyNumberFormat="1" applyFont="1" applyFill="1" applyBorder="1"/>
    <xf numFmtId="0" fontId="67" fillId="9" borderId="60" xfId="0" applyFont="1" applyFill="1" applyBorder="1" applyAlignment="1">
      <alignment horizontal="center"/>
    </xf>
    <xf numFmtId="0" fontId="67" fillId="9" borderId="61" xfId="0" applyFont="1" applyFill="1" applyBorder="1" applyAlignment="1">
      <alignment horizontal="center"/>
    </xf>
    <xf numFmtId="0" fontId="67" fillId="9" borderId="62" xfId="0" applyFont="1" applyFill="1" applyBorder="1" applyAlignment="1">
      <alignment horizontal="center"/>
    </xf>
    <xf numFmtId="0" fontId="84" fillId="0" borderId="1" xfId="0" applyFont="1" applyFill="1" applyBorder="1" applyAlignment="1">
      <alignment horizontal="center" vertical="center" wrapText="1"/>
    </xf>
    <xf numFmtId="0" fontId="85" fillId="0" borderId="1" xfId="0" applyFont="1" applyFill="1" applyBorder="1" applyAlignment="1">
      <alignment horizontal="justify" vertical="center" wrapText="1"/>
    </xf>
    <xf numFmtId="0" fontId="85" fillId="0" borderId="1" xfId="0" applyFont="1" applyFill="1" applyBorder="1" applyAlignment="1">
      <alignment horizontal="justify" vertical="center" wrapText="1"/>
    </xf>
    <xf numFmtId="9" fontId="85" fillId="0" borderId="1" xfId="0" applyNumberFormat="1" applyFont="1" applyFill="1" applyBorder="1" applyAlignment="1">
      <alignment horizontal="justify" vertical="center" wrapText="1"/>
    </xf>
    <xf numFmtId="0" fontId="59" fillId="0" borderId="1" xfId="0" applyFont="1" applyBorder="1" applyAlignment="1">
      <alignment horizontal="left" vertical="center" wrapText="1"/>
    </xf>
    <xf numFmtId="0" fontId="16" fillId="0" borderId="24" xfId="0" applyFont="1" applyBorder="1" applyAlignment="1">
      <alignment horizontal="left" vertical="center" readingOrder="1"/>
    </xf>
    <xf numFmtId="0" fontId="16" fillId="0" borderId="24" xfId="0" applyFont="1" applyBorder="1" applyAlignment="1">
      <alignment horizontal="left" vertical="center" readingOrder="1"/>
    </xf>
    <xf numFmtId="0" fontId="16" fillId="0" borderId="41" xfId="0" applyFont="1" applyBorder="1" applyAlignment="1">
      <alignment horizontal="center" vertical="center" wrapText="1" readingOrder="1"/>
    </xf>
    <xf numFmtId="0" fontId="16" fillId="0" borderId="42" xfId="0" applyFont="1" applyBorder="1" applyAlignment="1">
      <alignment horizontal="center" vertical="center" wrapText="1" readingOrder="1"/>
    </xf>
    <xf numFmtId="0" fontId="16" fillId="0" borderId="43" xfId="0" applyFont="1" applyBorder="1" applyAlignment="1">
      <alignment horizontal="center" vertical="center" wrapText="1" readingOrder="1"/>
    </xf>
    <xf numFmtId="0" fontId="16" fillId="0" borderId="41" xfId="0" applyFont="1" applyFill="1" applyBorder="1" applyAlignment="1">
      <alignment horizontal="left" vertical="center" wrapText="1" readingOrder="1"/>
    </xf>
    <xf numFmtId="0" fontId="16" fillId="0" borderId="43" xfId="0" applyFont="1" applyFill="1" applyBorder="1" applyAlignment="1">
      <alignment horizontal="left" vertical="center" wrapText="1" readingOrder="1"/>
    </xf>
    <xf numFmtId="0" fontId="20" fillId="0" borderId="0" xfId="3" quotePrefix="1"/>
  </cellXfs>
  <cellStyles count="7">
    <cellStyle name="Hipervínculo" xfId="3" builtinId="8"/>
    <cellStyle name="Millares" xfId="2" builtinId="3"/>
    <cellStyle name="Moneda" xfId="4" builtinId="4"/>
    <cellStyle name="Normal" xfId="0" builtinId="0"/>
    <cellStyle name="Normal 2 3" xfId="5" xr:uid="{0F315197-4E0C-45C1-83B6-5184805B6F33}"/>
    <cellStyle name="Porcentaje" xfId="1" builtinId="5"/>
    <cellStyle name="Porcentaje 2" xfId="6" xr:uid="{562C92B9-1F3A-4646-831A-04E71F625C8D}"/>
  </cellStyles>
  <dxfs count="0"/>
  <tableStyles count="0" defaultTableStyle="TableStyleMedium2" defaultPivotStyle="PivotStyleLight16"/>
  <colors>
    <mruColors>
      <color rgb="FF80BA41"/>
      <color rgb="FF74BACE"/>
      <color rgb="FFE5F1D7"/>
      <color rgb="FF7F7F7F"/>
      <color rgb="FFEF19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2.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2.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2.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0.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7</xdr:col>
      <xdr:colOff>579438</xdr:colOff>
      <xdr:row>0</xdr:row>
      <xdr:rowOff>55564</xdr:rowOff>
    </xdr:from>
    <xdr:to>
      <xdr:col>11</xdr:col>
      <xdr:colOff>274292</xdr:colOff>
      <xdr:row>2</xdr:row>
      <xdr:rowOff>201972</xdr:rowOff>
    </xdr:to>
    <xdr:pic>
      <xdr:nvPicPr>
        <xdr:cNvPr id="2" name="Imagen 1" descr="Imagen que contiene Gráfico&#10;&#10;Descripción generada automáticamente">
          <a:extLst>
            <a:ext uri="{FF2B5EF4-FFF2-40B4-BE49-F238E27FC236}">
              <a16:creationId xmlns:a16="http://schemas.microsoft.com/office/drawing/2014/main" id="{24431829-7016-4CA6-94AD-79A50526524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390" t="35659"/>
        <a:stretch/>
      </xdr:blipFill>
      <xdr:spPr>
        <a:xfrm>
          <a:off x="7294563" y="55564"/>
          <a:ext cx="2742854" cy="590908"/>
        </a:xfrm>
        <a:prstGeom prst="rect">
          <a:avLst/>
        </a:prstGeom>
      </xdr:spPr>
    </xdr:pic>
    <xdr:clientData/>
  </xdr:twoCellAnchor>
  <xdr:twoCellAnchor editAs="oneCell">
    <xdr:from>
      <xdr:col>1</xdr:col>
      <xdr:colOff>428624</xdr:colOff>
      <xdr:row>0</xdr:row>
      <xdr:rowOff>0</xdr:rowOff>
    </xdr:from>
    <xdr:to>
      <xdr:col>3</xdr:col>
      <xdr:colOff>455128</xdr:colOff>
      <xdr:row>2</xdr:row>
      <xdr:rowOff>94516</xdr:rowOff>
    </xdr:to>
    <xdr:pic>
      <xdr:nvPicPr>
        <xdr:cNvPr id="3" name="Imagen 2" descr="Imagen que contiene Gráfico&#10;&#10;Descripción generada automáticamente">
          <a:extLst>
            <a:ext uri="{FF2B5EF4-FFF2-40B4-BE49-F238E27FC236}">
              <a16:creationId xmlns:a16="http://schemas.microsoft.com/office/drawing/2014/main" id="{3674B5B3-A7DE-45FF-8D35-C6C3B28B049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762" t="23256" r="66784"/>
        <a:stretch/>
      </xdr:blipFill>
      <xdr:spPr>
        <a:xfrm>
          <a:off x="1190624" y="0"/>
          <a:ext cx="1550504" cy="5390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5</xdr:col>
      <xdr:colOff>746918</xdr:colOff>
      <xdr:row>0</xdr:row>
      <xdr:rowOff>122240</xdr:rowOff>
    </xdr:from>
    <xdr:ext cx="2219326" cy="706116"/>
    <xdr:pic>
      <xdr:nvPicPr>
        <xdr:cNvPr id="2" name="Imagen 1" descr="Imagen que contiene Gráfico&#10;&#10;Descripción generada automáticamente">
          <a:extLst>
            <a:ext uri="{FF2B5EF4-FFF2-40B4-BE49-F238E27FC236}">
              <a16:creationId xmlns:a16="http://schemas.microsoft.com/office/drawing/2014/main" id="{411FC209-4C52-4693-AAC6-0FC660C308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390" t="35659"/>
        <a:stretch/>
      </xdr:blipFill>
      <xdr:spPr>
        <a:xfrm>
          <a:off x="13998574" y="122240"/>
          <a:ext cx="2219326" cy="706116"/>
        </a:xfrm>
        <a:prstGeom prst="rect">
          <a:avLst/>
        </a:prstGeom>
      </xdr:spPr>
    </xdr:pic>
    <xdr:clientData/>
  </xdr:oneCellAnchor>
  <xdr:oneCellAnchor>
    <xdr:from>
      <xdr:col>1</xdr:col>
      <xdr:colOff>330991</xdr:colOff>
      <xdr:row>0</xdr:row>
      <xdr:rowOff>40481</xdr:rowOff>
    </xdr:from>
    <xdr:ext cx="1450183" cy="829287"/>
    <xdr:pic>
      <xdr:nvPicPr>
        <xdr:cNvPr id="3" name="Imagen 2" descr="Imagen que contiene Gráfico&#10;&#10;Descripción generada automáticamente">
          <a:extLst>
            <a:ext uri="{FF2B5EF4-FFF2-40B4-BE49-F238E27FC236}">
              <a16:creationId xmlns:a16="http://schemas.microsoft.com/office/drawing/2014/main" id="{3754B64E-3110-470F-8A10-21F69F538B6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762" t="23256" r="66784"/>
        <a:stretch/>
      </xdr:blipFill>
      <xdr:spPr>
        <a:xfrm>
          <a:off x="626266" y="40481"/>
          <a:ext cx="1450183" cy="829287"/>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8</xdr:col>
      <xdr:colOff>137941</xdr:colOff>
      <xdr:row>0</xdr:row>
      <xdr:rowOff>81759</xdr:rowOff>
    </xdr:from>
    <xdr:ext cx="2219326" cy="706116"/>
    <xdr:pic>
      <xdr:nvPicPr>
        <xdr:cNvPr id="2" name="Imagen 1" descr="Imagen que contiene Gráfico&#10;&#10;Descripción generada automáticamente">
          <a:extLst>
            <a:ext uri="{FF2B5EF4-FFF2-40B4-BE49-F238E27FC236}">
              <a16:creationId xmlns:a16="http://schemas.microsoft.com/office/drawing/2014/main" id="{55335F51-FE17-4E6D-B452-3B7CFFC27F1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390" t="35659"/>
        <a:stretch/>
      </xdr:blipFill>
      <xdr:spPr>
        <a:xfrm>
          <a:off x="12882805" y="81759"/>
          <a:ext cx="2219326" cy="706116"/>
        </a:xfrm>
        <a:prstGeom prst="rect">
          <a:avLst/>
        </a:prstGeom>
      </xdr:spPr>
    </xdr:pic>
    <xdr:clientData/>
  </xdr:oneCellAnchor>
  <xdr:oneCellAnchor>
    <xdr:from>
      <xdr:col>1</xdr:col>
      <xdr:colOff>352010</xdr:colOff>
      <xdr:row>0</xdr:row>
      <xdr:rowOff>0</xdr:rowOff>
    </xdr:from>
    <xdr:ext cx="1450183" cy="829287"/>
    <xdr:pic>
      <xdr:nvPicPr>
        <xdr:cNvPr id="3" name="Imagen 2" descr="Imagen que contiene Gráfico&#10;&#10;Descripción generada automáticamente">
          <a:extLst>
            <a:ext uri="{FF2B5EF4-FFF2-40B4-BE49-F238E27FC236}">
              <a16:creationId xmlns:a16="http://schemas.microsoft.com/office/drawing/2014/main" id="{CFD0FCB6-78E1-43C8-A0F1-76357311BEC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762" t="23256" r="66784"/>
        <a:stretch/>
      </xdr:blipFill>
      <xdr:spPr>
        <a:xfrm>
          <a:off x="1190624" y="0"/>
          <a:ext cx="1450183" cy="829287"/>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4</xdr:col>
      <xdr:colOff>495128</xdr:colOff>
      <xdr:row>0</xdr:row>
      <xdr:rowOff>129384</xdr:rowOff>
    </xdr:from>
    <xdr:ext cx="2219326" cy="706116"/>
    <xdr:pic>
      <xdr:nvPicPr>
        <xdr:cNvPr id="2" name="Imagen 1" descr="Imagen que contiene Gráfico&#10;&#10;Descripción generada automáticamente">
          <a:extLst>
            <a:ext uri="{FF2B5EF4-FFF2-40B4-BE49-F238E27FC236}">
              <a16:creationId xmlns:a16="http://schemas.microsoft.com/office/drawing/2014/main" id="{97ADA455-FC7F-4123-881B-338AE8F243D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390" t="35659"/>
        <a:stretch/>
      </xdr:blipFill>
      <xdr:spPr>
        <a:xfrm>
          <a:off x="12901441" y="129384"/>
          <a:ext cx="2219326" cy="706116"/>
        </a:xfrm>
        <a:prstGeom prst="rect">
          <a:avLst/>
        </a:prstGeom>
      </xdr:spPr>
    </xdr:pic>
    <xdr:clientData/>
  </xdr:oneCellAnchor>
  <xdr:oneCellAnchor>
    <xdr:from>
      <xdr:col>1</xdr:col>
      <xdr:colOff>221042</xdr:colOff>
      <xdr:row>0</xdr:row>
      <xdr:rowOff>0</xdr:rowOff>
    </xdr:from>
    <xdr:ext cx="1660145" cy="949354"/>
    <xdr:pic>
      <xdr:nvPicPr>
        <xdr:cNvPr id="3" name="Imagen 2" descr="Imagen que contiene Gráfico&#10;&#10;Descripción generada automáticamente">
          <a:extLst>
            <a:ext uri="{FF2B5EF4-FFF2-40B4-BE49-F238E27FC236}">
              <a16:creationId xmlns:a16="http://schemas.microsoft.com/office/drawing/2014/main" id="{64103CA2-6E26-4ACC-B0D0-54806D6CCE9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762" t="23256" r="66784"/>
        <a:stretch/>
      </xdr:blipFill>
      <xdr:spPr>
        <a:xfrm>
          <a:off x="983042" y="0"/>
          <a:ext cx="1660145" cy="949354"/>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4</xdr:col>
      <xdr:colOff>6973</xdr:colOff>
      <xdr:row>0</xdr:row>
      <xdr:rowOff>142875</xdr:rowOff>
    </xdr:from>
    <xdr:ext cx="2219326" cy="706116"/>
    <xdr:pic>
      <xdr:nvPicPr>
        <xdr:cNvPr id="4" name="Imagen 3" descr="Imagen que contiene Gráfico&#10;&#10;Descripción generada automáticamente">
          <a:extLst>
            <a:ext uri="{FF2B5EF4-FFF2-40B4-BE49-F238E27FC236}">
              <a16:creationId xmlns:a16="http://schemas.microsoft.com/office/drawing/2014/main" id="{62AB7891-C462-48A8-817D-71E03DA1F4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390" t="35659"/>
        <a:stretch/>
      </xdr:blipFill>
      <xdr:spPr>
        <a:xfrm>
          <a:off x="13353879" y="142875"/>
          <a:ext cx="2219326" cy="706116"/>
        </a:xfrm>
        <a:prstGeom prst="rect">
          <a:avLst/>
        </a:prstGeom>
      </xdr:spPr>
    </xdr:pic>
    <xdr:clientData/>
  </xdr:oneCellAnchor>
  <xdr:oneCellAnchor>
    <xdr:from>
      <xdr:col>1</xdr:col>
      <xdr:colOff>54355</xdr:colOff>
      <xdr:row>0</xdr:row>
      <xdr:rowOff>0</xdr:rowOff>
    </xdr:from>
    <xdr:ext cx="1660145" cy="949354"/>
    <xdr:pic>
      <xdr:nvPicPr>
        <xdr:cNvPr id="7" name="Imagen 6" descr="Imagen que contiene Gráfico&#10;&#10;Descripción generada automáticamente">
          <a:extLst>
            <a:ext uri="{FF2B5EF4-FFF2-40B4-BE49-F238E27FC236}">
              <a16:creationId xmlns:a16="http://schemas.microsoft.com/office/drawing/2014/main" id="{D3C038E2-43B2-4AFD-9D87-4059686A6DD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762" t="23256" r="66784"/>
        <a:stretch/>
      </xdr:blipFill>
      <xdr:spPr>
        <a:xfrm>
          <a:off x="816355" y="0"/>
          <a:ext cx="1660145" cy="949354"/>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9</xdr:col>
      <xdr:colOff>441325</xdr:colOff>
      <xdr:row>1</xdr:row>
      <xdr:rowOff>188914</xdr:rowOff>
    </xdr:from>
    <xdr:to>
      <xdr:col>9</xdr:col>
      <xdr:colOff>3184179</xdr:colOff>
      <xdr:row>3</xdr:row>
      <xdr:rowOff>225785</xdr:rowOff>
    </xdr:to>
    <xdr:pic>
      <xdr:nvPicPr>
        <xdr:cNvPr id="6" name="Imagen 5" descr="Imagen que contiene Gráfico&#10;&#10;Descripción generada automáticamente">
          <a:extLst>
            <a:ext uri="{FF2B5EF4-FFF2-40B4-BE49-F238E27FC236}">
              <a16:creationId xmlns:a16="http://schemas.microsoft.com/office/drawing/2014/main" id="{2C522252-D077-42A5-B6FB-DEDB754997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390" t="35659"/>
        <a:stretch/>
      </xdr:blipFill>
      <xdr:spPr>
        <a:xfrm>
          <a:off x="17319625" y="188914"/>
          <a:ext cx="2742854" cy="684571"/>
        </a:xfrm>
        <a:prstGeom prst="rect">
          <a:avLst/>
        </a:prstGeom>
      </xdr:spPr>
    </xdr:pic>
    <xdr:clientData/>
  </xdr:twoCellAnchor>
  <xdr:twoCellAnchor editAs="oneCell">
    <xdr:from>
      <xdr:col>2</xdr:col>
      <xdr:colOff>207167</xdr:colOff>
      <xdr:row>1</xdr:row>
      <xdr:rowOff>69056</xdr:rowOff>
    </xdr:from>
    <xdr:to>
      <xdr:col>3</xdr:col>
      <xdr:colOff>1278730</xdr:colOff>
      <xdr:row>3</xdr:row>
      <xdr:rowOff>189632</xdr:rowOff>
    </xdr:to>
    <xdr:pic>
      <xdr:nvPicPr>
        <xdr:cNvPr id="7" name="Imagen 6" descr="Imagen que contiene Gráfico&#10;&#10;Descripción generada automáticamente">
          <a:extLst>
            <a:ext uri="{FF2B5EF4-FFF2-40B4-BE49-F238E27FC236}">
              <a16:creationId xmlns:a16="http://schemas.microsoft.com/office/drawing/2014/main" id="{019580C4-79DC-4C65-9E69-2412734B98A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762" t="23256" r="66784"/>
        <a:stretch/>
      </xdr:blipFill>
      <xdr:spPr>
        <a:xfrm>
          <a:off x="1426367" y="278606"/>
          <a:ext cx="1985963" cy="768276"/>
        </a:xfrm>
        <a:prstGeom prst="rect">
          <a:avLst/>
        </a:prstGeom>
      </xdr:spPr>
    </xdr:pic>
    <xdr:clientData/>
  </xdr:twoCellAnchor>
  <xdr:twoCellAnchor editAs="oneCell">
    <xdr:from>
      <xdr:col>9</xdr:col>
      <xdr:colOff>441325</xdr:colOff>
      <xdr:row>1</xdr:row>
      <xdr:rowOff>188914</xdr:rowOff>
    </xdr:from>
    <xdr:to>
      <xdr:col>9</xdr:col>
      <xdr:colOff>3184179</xdr:colOff>
      <xdr:row>3</xdr:row>
      <xdr:rowOff>225785</xdr:rowOff>
    </xdr:to>
    <xdr:pic>
      <xdr:nvPicPr>
        <xdr:cNvPr id="2" name="Imagen 1" descr="Imagen que contiene Gráfico&#10;&#10;Descripción generada automáticamente">
          <a:extLst>
            <a:ext uri="{FF2B5EF4-FFF2-40B4-BE49-F238E27FC236}">
              <a16:creationId xmlns:a16="http://schemas.microsoft.com/office/drawing/2014/main" id="{6A36EC74-2ED7-4871-BE4C-75EA7252877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390" t="35659"/>
        <a:stretch/>
      </xdr:blipFill>
      <xdr:spPr>
        <a:xfrm>
          <a:off x="19234150" y="388939"/>
          <a:ext cx="2742854" cy="665521"/>
        </a:xfrm>
        <a:prstGeom prst="rect">
          <a:avLst/>
        </a:prstGeom>
      </xdr:spPr>
    </xdr:pic>
    <xdr:clientData/>
  </xdr:twoCellAnchor>
  <xdr:twoCellAnchor editAs="oneCell">
    <xdr:from>
      <xdr:col>2</xdr:col>
      <xdr:colOff>207167</xdr:colOff>
      <xdr:row>1</xdr:row>
      <xdr:rowOff>69056</xdr:rowOff>
    </xdr:from>
    <xdr:to>
      <xdr:col>3</xdr:col>
      <xdr:colOff>1278730</xdr:colOff>
      <xdr:row>3</xdr:row>
      <xdr:rowOff>189632</xdr:rowOff>
    </xdr:to>
    <xdr:pic>
      <xdr:nvPicPr>
        <xdr:cNvPr id="3" name="Imagen 2" descr="Imagen que contiene Gráfico&#10;&#10;Descripción generada automáticamente">
          <a:extLst>
            <a:ext uri="{FF2B5EF4-FFF2-40B4-BE49-F238E27FC236}">
              <a16:creationId xmlns:a16="http://schemas.microsoft.com/office/drawing/2014/main" id="{8562A626-4B0A-41F0-A346-400F1BA3C32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762" t="23256" r="66784"/>
        <a:stretch/>
      </xdr:blipFill>
      <xdr:spPr>
        <a:xfrm>
          <a:off x="902492" y="269081"/>
          <a:ext cx="1976438" cy="74922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9</xdr:col>
      <xdr:colOff>865073</xdr:colOff>
      <xdr:row>0</xdr:row>
      <xdr:rowOff>100128</xdr:rowOff>
    </xdr:from>
    <xdr:ext cx="1547642" cy="492408"/>
    <xdr:pic>
      <xdr:nvPicPr>
        <xdr:cNvPr id="6" name="Imagen 5" descr="Imagen que contiene Gráfico&#10;&#10;Descripción generada automáticamente">
          <a:extLst>
            <a:ext uri="{FF2B5EF4-FFF2-40B4-BE49-F238E27FC236}">
              <a16:creationId xmlns:a16="http://schemas.microsoft.com/office/drawing/2014/main" id="{C8BB4F43-1335-4A93-9C43-3F5D2891531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390" t="35659"/>
        <a:stretch/>
      </xdr:blipFill>
      <xdr:spPr>
        <a:xfrm>
          <a:off x="17343323" y="100128"/>
          <a:ext cx="1547642" cy="492408"/>
        </a:xfrm>
        <a:prstGeom prst="rect">
          <a:avLst/>
        </a:prstGeom>
      </xdr:spPr>
    </xdr:pic>
    <xdr:clientData/>
  </xdr:oneCellAnchor>
  <xdr:oneCellAnchor>
    <xdr:from>
      <xdr:col>2</xdr:col>
      <xdr:colOff>3667</xdr:colOff>
      <xdr:row>0</xdr:row>
      <xdr:rowOff>0</xdr:rowOff>
    </xdr:from>
    <xdr:ext cx="1352965" cy="773693"/>
    <xdr:pic>
      <xdr:nvPicPr>
        <xdr:cNvPr id="7" name="Imagen 6" descr="Imagen que contiene Gráfico&#10;&#10;Descripción generada automáticamente">
          <a:extLst>
            <a:ext uri="{FF2B5EF4-FFF2-40B4-BE49-F238E27FC236}">
              <a16:creationId xmlns:a16="http://schemas.microsoft.com/office/drawing/2014/main" id="{6667ABF9-329E-4A05-969F-12826A99C5A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762" t="23256" r="66784"/>
        <a:stretch/>
      </xdr:blipFill>
      <xdr:spPr>
        <a:xfrm>
          <a:off x="1228310" y="0"/>
          <a:ext cx="1352965" cy="773693"/>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16</xdr:col>
      <xdr:colOff>2381</xdr:colOff>
      <xdr:row>0</xdr:row>
      <xdr:rowOff>172246</xdr:rowOff>
    </xdr:from>
    <xdr:ext cx="1547642" cy="492408"/>
    <xdr:pic>
      <xdr:nvPicPr>
        <xdr:cNvPr id="2" name="Imagen 1" descr="Imagen que contiene Gráfico&#10;&#10;Descripción generada automáticamente">
          <a:extLst>
            <a:ext uri="{FF2B5EF4-FFF2-40B4-BE49-F238E27FC236}">
              <a16:creationId xmlns:a16="http://schemas.microsoft.com/office/drawing/2014/main" id="{A856CD24-2371-4CA1-B2BF-3F35DC45189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390" t="35659"/>
        <a:stretch/>
      </xdr:blipFill>
      <xdr:spPr>
        <a:xfrm>
          <a:off x="12041981" y="172246"/>
          <a:ext cx="1547642" cy="492408"/>
        </a:xfrm>
        <a:prstGeom prst="rect">
          <a:avLst/>
        </a:prstGeom>
      </xdr:spPr>
    </xdr:pic>
    <xdr:clientData/>
  </xdr:oneCellAnchor>
  <xdr:oneCellAnchor>
    <xdr:from>
      <xdr:col>1</xdr:col>
      <xdr:colOff>314325</xdr:colOff>
      <xdr:row>0</xdr:row>
      <xdr:rowOff>0</xdr:rowOff>
    </xdr:from>
    <xdr:ext cx="1352965" cy="773693"/>
    <xdr:pic>
      <xdr:nvPicPr>
        <xdr:cNvPr id="5" name="Imagen 4" descr="Imagen que contiene Gráfico&#10;&#10;Descripción generada automáticamente">
          <a:extLst>
            <a:ext uri="{FF2B5EF4-FFF2-40B4-BE49-F238E27FC236}">
              <a16:creationId xmlns:a16="http://schemas.microsoft.com/office/drawing/2014/main" id="{9ED4CC52-3A51-44F3-922E-6FC01AA6889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762" t="23256" r="66784"/>
        <a:stretch/>
      </xdr:blipFill>
      <xdr:spPr>
        <a:xfrm>
          <a:off x="1076325" y="0"/>
          <a:ext cx="1352965" cy="773693"/>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8</xdr:col>
      <xdr:colOff>1735931</xdr:colOff>
      <xdr:row>0</xdr:row>
      <xdr:rowOff>181771</xdr:rowOff>
    </xdr:from>
    <xdr:ext cx="1547642" cy="492408"/>
    <xdr:pic>
      <xdr:nvPicPr>
        <xdr:cNvPr id="2" name="Imagen 1" descr="Imagen que contiene Gráfico&#10;&#10;Descripción generada automáticamente">
          <a:extLst>
            <a:ext uri="{FF2B5EF4-FFF2-40B4-BE49-F238E27FC236}">
              <a16:creationId xmlns:a16="http://schemas.microsoft.com/office/drawing/2014/main" id="{F5ACD38F-B92A-4F96-A658-18B4DFCCD8C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390" t="35659"/>
        <a:stretch/>
      </xdr:blipFill>
      <xdr:spPr>
        <a:xfrm>
          <a:off x="18130837" y="181771"/>
          <a:ext cx="1547642" cy="492408"/>
        </a:xfrm>
        <a:prstGeom prst="rect">
          <a:avLst/>
        </a:prstGeom>
      </xdr:spPr>
    </xdr:pic>
    <xdr:clientData/>
  </xdr:oneCellAnchor>
  <xdr:oneCellAnchor>
    <xdr:from>
      <xdr:col>1</xdr:col>
      <xdr:colOff>94835</xdr:colOff>
      <xdr:row>0</xdr:row>
      <xdr:rowOff>0</xdr:rowOff>
    </xdr:from>
    <xdr:ext cx="1352965" cy="773693"/>
    <xdr:pic>
      <xdr:nvPicPr>
        <xdr:cNvPr id="3" name="Imagen 2" descr="Imagen que contiene Gráfico&#10;&#10;Descripción generada automáticamente">
          <a:extLst>
            <a:ext uri="{FF2B5EF4-FFF2-40B4-BE49-F238E27FC236}">
              <a16:creationId xmlns:a16="http://schemas.microsoft.com/office/drawing/2014/main" id="{B55C5782-C776-48EC-BA8E-513901DAB2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762" t="23256" r="66784"/>
        <a:stretch/>
      </xdr:blipFill>
      <xdr:spPr>
        <a:xfrm>
          <a:off x="409160" y="0"/>
          <a:ext cx="1352965" cy="773693"/>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8</xdr:col>
      <xdr:colOff>1735931</xdr:colOff>
      <xdr:row>0</xdr:row>
      <xdr:rowOff>181771</xdr:rowOff>
    </xdr:from>
    <xdr:ext cx="1547642" cy="492408"/>
    <xdr:pic>
      <xdr:nvPicPr>
        <xdr:cNvPr id="2" name="Imagen 1" descr="Imagen que contiene Gráfico&#10;&#10;Descripción generada automáticamente">
          <a:extLst>
            <a:ext uri="{FF2B5EF4-FFF2-40B4-BE49-F238E27FC236}">
              <a16:creationId xmlns:a16="http://schemas.microsoft.com/office/drawing/2014/main" id="{46F5B31D-70ED-4951-8100-B5CD99E923B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390" t="35659"/>
        <a:stretch/>
      </xdr:blipFill>
      <xdr:spPr>
        <a:xfrm>
          <a:off x="17033081" y="181771"/>
          <a:ext cx="1547642" cy="492408"/>
        </a:xfrm>
        <a:prstGeom prst="rect">
          <a:avLst/>
        </a:prstGeom>
      </xdr:spPr>
    </xdr:pic>
    <xdr:clientData/>
  </xdr:oneCellAnchor>
  <xdr:oneCellAnchor>
    <xdr:from>
      <xdr:col>1</xdr:col>
      <xdr:colOff>94835</xdr:colOff>
      <xdr:row>0</xdr:row>
      <xdr:rowOff>0</xdr:rowOff>
    </xdr:from>
    <xdr:ext cx="1352965" cy="773693"/>
    <xdr:pic>
      <xdr:nvPicPr>
        <xdr:cNvPr id="3" name="Imagen 2" descr="Imagen que contiene Gráfico&#10;&#10;Descripción generada automáticamente">
          <a:extLst>
            <a:ext uri="{FF2B5EF4-FFF2-40B4-BE49-F238E27FC236}">
              <a16:creationId xmlns:a16="http://schemas.microsoft.com/office/drawing/2014/main" id="{FE2F8292-5735-46E7-997D-FA706F14B0A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762" t="23256" r="66784"/>
        <a:stretch/>
      </xdr:blipFill>
      <xdr:spPr>
        <a:xfrm>
          <a:off x="856835" y="0"/>
          <a:ext cx="1352965" cy="773693"/>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xdr:from>
      <xdr:col>1</xdr:col>
      <xdr:colOff>13607</xdr:colOff>
      <xdr:row>7</xdr:row>
      <xdr:rowOff>95250</xdr:rowOff>
    </xdr:from>
    <xdr:to>
      <xdr:col>3</xdr:col>
      <xdr:colOff>3837215</xdr:colOff>
      <xdr:row>7</xdr:row>
      <xdr:rowOff>136072</xdr:rowOff>
    </xdr:to>
    <xdr:cxnSp macro="">
      <xdr:nvCxnSpPr>
        <xdr:cNvPr id="5" name="Conector recto de flecha 4">
          <a:extLst>
            <a:ext uri="{FF2B5EF4-FFF2-40B4-BE49-F238E27FC236}">
              <a16:creationId xmlns:a16="http://schemas.microsoft.com/office/drawing/2014/main" id="{D7042E5A-B4E3-8597-46E8-C7AC76220BE8}"/>
            </a:ext>
          </a:extLst>
        </xdr:cNvPr>
        <xdr:cNvCxnSpPr/>
      </xdr:nvCxnSpPr>
      <xdr:spPr>
        <a:xfrm flipV="1">
          <a:off x="775607" y="2422071"/>
          <a:ext cx="5483679" cy="40822"/>
        </a:xfrm>
        <a:prstGeom prst="straightConnector1">
          <a:avLst/>
        </a:prstGeom>
        <a:ln w="38100">
          <a:solidFill>
            <a:srgbClr val="80BA4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247644</xdr:colOff>
      <xdr:row>7</xdr:row>
      <xdr:rowOff>122465</xdr:rowOff>
    </xdr:from>
    <xdr:to>
      <xdr:col>11</xdr:col>
      <xdr:colOff>1891393</xdr:colOff>
      <xdr:row>7</xdr:row>
      <xdr:rowOff>125186</xdr:rowOff>
    </xdr:to>
    <xdr:cxnSp macro="">
      <xdr:nvCxnSpPr>
        <xdr:cNvPr id="6" name="Conector recto de flecha 5">
          <a:extLst>
            <a:ext uri="{FF2B5EF4-FFF2-40B4-BE49-F238E27FC236}">
              <a16:creationId xmlns:a16="http://schemas.microsoft.com/office/drawing/2014/main" id="{82685868-C1EF-4115-9FEC-D4314843F74B}"/>
            </a:ext>
          </a:extLst>
        </xdr:cNvPr>
        <xdr:cNvCxnSpPr/>
      </xdr:nvCxnSpPr>
      <xdr:spPr>
        <a:xfrm flipV="1">
          <a:off x="8330287" y="2449286"/>
          <a:ext cx="6242963" cy="2721"/>
        </a:xfrm>
        <a:prstGeom prst="straightConnector1">
          <a:avLst/>
        </a:prstGeom>
        <a:ln w="38100">
          <a:solidFill>
            <a:srgbClr val="80BA4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114295</xdr:colOff>
      <xdr:row>7</xdr:row>
      <xdr:rowOff>40822</xdr:rowOff>
    </xdr:from>
    <xdr:to>
      <xdr:col>14</xdr:col>
      <xdr:colOff>3537857</xdr:colOff>
      <xdr:row>7</xdr:row>
      <xdr:rowOff>100694</xdr:rowOff>
    </xdr:to>
    <xdr:cxnSp macro="">
      <xdr:nvCxnSpPr>
        <xdr:cNvPr id="8" name="Conector recto de flecha 7">
          <a:extLst>
            <a:ext uri="{FF2B5EF4-FFF2-40B4-BE49-F238E27FC236}">
              <a16:creationId xmlns:a16="http://schemas.microsoft.com/office/drawing/2014/main" id="{64233C3E-8637-45CC-8EEC-C96D72C5C44A}"/>
            </a:ext>
          </a:extLst>
        </xdr:cNvPr>
        <xdr:cNvCxnSpPr/>
      </xdr:nvCxnSpPr>
      <xdr:spPr>
        <a:xfrm flipV="1">
          <a:off x="15109366" y="2367643"/>
          <a:ext cx="7206348" cy="59872"/>
        </a:xfrm>
        <a:prstGeom prst="straightConnector1">
          <a:avLst/>
        </a:prstGeom>
        <a:ln w="38100">
          <a:solidFill>
            <a:srgbClr val="80BA4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723900</xdr:colOff>
      <xdr:row>26</xdr:row>
      <xdr:rowOff>155122</xdr:rowOff>
    </xdr:from>
    <xdr:to>
      <xdr:col>4</xdr:col>
      <xdr:colOff>19050</xdr:colOff>
      <xdr:row>26</xdr:row>
      <xdr:rowOff>171450</xdr:rowOff>
    </xdr:to>
    <xdr:cxnSp macro="">
      <xdr:nvCxnSpPr>
        <xdr:cNvPr id="12" name="Conector recto de flecha 11">
          <a:extLst>
            <a:ext uri="{FF2B5EF4-FFF2-40B4-BE49-F238E27FC236}">
              <a16:creationId xmlns:a16="http://schemas.microsoft.com/office/drawing/2014/main" id="{2C8DCA40-4678-48A7-8FB6-46DBAE7937C6}"/>
            </a:ext>
          </a:extLst>
        </xdr:cNvPr>
        <xdr:cNvCxnSpPr/>
      </xdr:nvCxnSpPr>
      <xdr:spPr>
        <a:xfrm>
          <a:off x="723900" y="16538122"/>
          <a:ext cx="5257800" cy="16328"/>
        </a:xfrm>
        <a:prstGeom prst="straightConnector1">
          <a:avLst/>
        </a:prstGeom>
        <a:ln w="38100">
          <a:solidFill>
            <a:srgbClr val="80BA4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37042</xdr:colOff>
      <xdr:row>26</xdr:row>
      <xdr:rowOff>179921</xdr:rowOff>
    </xdr:from>
    <xdr:to>
      <xdr:col>7</xdr:col>
      <xdr:colOff>2667000</xdr:colOff>
      <xdr:row>26</xdr:row>
      <xdr:rowOff>179921</xdr:rowOff>
    </xdr:to>
    <xdr:cxnSp macro="">
      <xdr:nvCxnSpPr>
        <xdr:cNvPr id="14" name="Conector recto de flecha 13">
          <a:extLst>
            <a:ext uri="{FF2B5EF4-FFF2-40B4-BE49-F238E27FC236}">
              <a16:creationId xmlns:a16="http://schemas.microsoft.com/office/drawing/2014/main" id="{562FF6F9-8A6F-4396-B849-B00583FCEFEC}"/>
            </a:ext>
          </a:extLst>
        </xdr:cNvPr>
        <xdr:cNvCxnSpPr/>
      </xdr:nvCxnSpPr>
      <xdr:spPr>
        <a:xfrm>
          <a:off x="7635875" y="16446504"/>
          <a:ext cx="2873375" cy="0"/>
        </a:xfrm>
        <a:prstGeom prst="straightConnector1">
          <a:avLst/>
        </a:prstGeom>
        <a:ln w="38100">
          <a:solidFill>
            <a:srgbClr val="80BA4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88106</xdr:colOff>
      <xdr:row>26</xdr:row>
      <xdr:rowOff>130974</xdr:rowOff>
    </xdr:from>
    <xdr:to>
      <xdr:col>11</xdr:col>
      <xdr:colOff>3940968</xdr:colOff>
      <xdr:row>26</xdr:row>
      <xdr:rowOff>131314</xdr:rowOff>
    </xdr:to>
    <xdr:cxnSp macro="">
      <xdr:nvCxnSpPr>
        <xdr:cNvPr id="20" name="Conector recto de flecha 19">
          <a:extLst>
            <a:ext uri="{FF2B5EF4-FFF2-40B4-BE49-F238E27FC236}">
              <a16:creationId xmlns:a16="http://schemas.microsoft.com/office/drawing/2014/main" id="{943ED352-8664-4BC1-8698-06E932FDF6B4}"/>
            </a:ext>
          </a:extLst>
        </xdr:cNvPr>
        <xdr:cNvCxnSpPr/>
      </xdr:nvCxnSpPr>
      <xdr:spPr>
        <a:xfrm flipV="1">
          <a:off x="13375481" y="16406818"/>
          <a:ext cx="3971925" cy="340"/>
        </a:xfrm>
        <a:prstGeom prst="straightConnector1">
          <a:avLst/>
        </a:prstGeom>
        <a:ln w="38100">
          <a:solidFill>
            <a:srgbClr val="80BA4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23812</xdr:colOff>
      <xdr:row>26</xdr:row>
      <xdr:rowOff>128595</xdr:rowOff>
    </xdr:from>
    <xdr:to>
      <xdr:col>14</xdr:col>
      <xdr:colOff>3402805</xdr:colOff>
      <xdr:row>26</xdr:row>
      <xdr:rowOff>130971</xdr:rowOff>
    </xdr:to>
    <xdr:cxnSp macro="">
      <xdr:nvCxnSpPr>
        <xdr:cNvPr id="22" name="Conector recto de flecha 21">
          <a:extLst>
            <a:ext uri="{FF2B5EF4-FFF2-40B4-BE49-F238E27FC236}">
              <a16:creationId xmlns:a16="http://schemas.microsoft.com/office/drawing/2014/main" id="{124A7125-E2AB-48D4-AB12-FDE77B4B50BF}"/>
            </a:ext>
          </a:extLst>
        </xdr:cNvPr>
        <xdr:cNvCxnSpPr/>
      </xdr:nvCxnSpPr>
      <xdr:spPr>
        <a:xfrm flipV="1">
          <a:off x="21216937" y="16404439"/>
          <a:ext cx="3378993" cy="2376"/>
        </a:xfrm>
        <a:prstGeom prst="straightConnector1">
          <a:avLst/>
        </a:prstGeom>
        <a:ln w="38100">
          <a:solidFill>
            <a:srgbClr val="80BA4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39689</xdr:colOff>
      <xdr:row>0</xdr:row>
      <xdr:rowOff>87314</xdr:rowOff>
    </xdr:from>
    <xdr:to>
      <xdr:col>8</xdr:col>
      <xdr:colOff>2262189</xdr:colOff>
      <xdr:row>2</xdr:row>
      <xdr:rowOff>58979</xdr:rowOff>
    </xdr:to>
    <xdr:pic>
      <xdr:nvPicPr>
        <xdr:cNvPr id="2" name="Imagen 1" descr="Imagen que contiene Gráfico&#10;&#10;Descripción generada automáticamente">
          <a:extLst>
            <a:ext uri="{FF2B5EF4-FFF2-40B4-BE49-F238E27FC236}">
              <a16:creationId xmlns:a16="http://schemas.microsoft.com/office/drawing/2014/main" id="{4B16947F-A885-4B26-8674-B40957A685A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390" t="35659" r="4702" b="13941"/>
        <a:stretch/>
      </xdr:blipFill>
      <xdr:spPr>
        <a:xfrm>
          <a:off x="5437189" y="87314"/>
          <a:ext cx="2222500" cy="416165"/>
        </a:xfrm>
        <a:prstGeom prst="rect">
          <a:avLst/>
        </a:prstGeom>
      </xdr:spPr>
    </xdr:pic>
    <xdr:clientData/>
  </xdr:twoCellAnchor>
  <xdr:twoCellAnchor editAs="oneCell">
    <xdr:from>
      <xdr:col>1</xdr:col>
      <xdr:colOff>182562</xdr:colOff>
      <xdr:row>0</xdr:row>
      <xdr:rowOff>127001</xdr:rowOff>
    </xdr:from>
    <xdr:to>
      <xdr:col>2</xdr:col>
      <xdr:colOff>849313</xdr:colOff>
      <xdr:row>2</xdr:row>
      <xdr:rowOff>63297</xdr:rowOff>
    </xdr:to>
    <xdr:pic>
      <xdr:nvPicPr>
        <xdr:cNvPr id="3" name="Imagen 2" descr="Imagen que contiene Gráfico&#10;&#10;Descripción generada automáticamente">
          <a:extLst>
            <a:ext uri="{FF2B5EF4-FFF2-40B4-BE49-F238E27FC236}">
              <a16:creationId xmlns:a16="http://schemas.microsoft.com/office/drawing/2014/main" id="{61A1BFF5-B830-44F8-A5B1-8C4FF2E851B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762" t="23256" r="66784"/>
        <a:stretch/>
      </xdr:blipFill>
      <xdr:spPr>
        <a:xfrm>
          <a:off x="388937" y="127001"/>
          <a:ext cx="1095376" cy="38079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3</xdr:col>
      <xdr:colOff>688181</xdr:colOff>
      <xdr:row>0</xdr:row>
      <xdr:rowOff>134146</xdr:rowOff>
    </xdr:from>
    <xdr:ext cx="1547642" cy="492408"/>
    <xdr:pic>
      <xdr:nvPicPr>
        <xdr:cNvPr id="4" name="Imagen 3" descr="Imagen que contiene Gráfico&#10;&#10;Descripción generada automáticamente">
          <a:extLst>
            <a:ext uri="{FF2B5EF4-FFF2-40B4-BE49-F238E27FC236}">
              <a16:creationId xmlns:a16="http://schemas.microsoft.com/office/drawing/2014/main" id="{F60099E1-F756-40C4-9551-E2991918489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390" t="35659"/>
        <a:stretch/>
      </xdr:blipFill>
      <xdr:spPr>
        <a:xfrm>
          <a:off x="5822156" y="134146"/>
          <a:ext cx="1547642" cy="492408"/>
        </a:xfrm>
        <a:prstGeom prst="rect">
          <a:avLst/>
        </a:prstGeom>
      </xdr:spPr>
    </xdr:pic>
    <xdr:clientData/>
  </xdr:oneCellAnchor>
  <xdr:oneCellAnchor>
    <xdr:from>
      <xdr:col>1</xdr:col>
      <xdr:colOff>314325</xdr:colOff>
      <xdr:row>0</xdr:row>
      <xdr:rowOff>0</xdr:rowOff>
    </xdr:from>
    <xdr:ext cx="1352965" cy="773693"/>
    <xdr:pic>
      <xdr:nvPicPr>
        <xdr:cNvPr id="5" name="Imagen 4" descr="Imagen que contiene Gráfico&#10;&#10;Descripción generada automáticamente">
          <a:extLst>
            <a:ext uri="{FF2B5EF4-FFF2-40B4-BE49-F238E27FC236}">
              <a16:creationId xmlns:a16="http://schemas.microsoft.com/office/drawing/2014/main" id="{D9B306C9-877E-453F-A4A8-629969FA871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762" t="23256" r="66784"/>
        <a:stretch/>
      </xdr:blipFill>
      <xdr:spPr>
        <a:xfrm>
          <a:off x="1076325" y="0"/>
          <a:ext cx="1352965" cy="77369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269875</xdr:colOff>
      <xdr:row>0</xdr:row>
      <xdr:rowOff>150814</xdr:rowOff>
    </xdr:from>
    <xdr:to>
      <xdr:col>9</xdr:col>
      <xdr:colOff>726729</xdr:colOff>
      <xdr:row>2</xdr:row>
      <xdr:rowOff>187685</xdr:rowOff>
    </xdr:to>
    <xdr:pic>
      <xdr:nvPicPr>
        <xdr:cNvPr id="4" name="Imagen 3" descr="Imagen que contiene Gráfico&#10;&#10;Descripción generada automáticamente">
          <a:extLst>
            <a:ext uri="{FF2B5EF4-FFF2-40B4-BE49-F238E27FC236}">
              <a16:creationId xmlns:a16="http://schemas.microsoft.com/office/drawing/2014/main" id="{03DD04FA-F3C4-48B4-A2CE-2969CCDAB21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390" t="35659"/>
        <a:stretch/>
      </xdr:blipFill>
      <xdr:spPr>
        <a:xfrm>
          <a:off x="9794875" y="150814"/>
          <a:ext cx="2742854" cy="655996"/>
        </a:xfrm>
        <a:prstGeom prst="rect">
          <a:avLst/>
        </a:prstGeom>
      </xdr:spPr>
    </xdr:pic>
    <xdr:clientData/>
  </xdr:twoCellAnchor>
  <xdr:twoCellAnchor editAs="oneCell">
    <xdr:from>
      <xdr:col>1</xdr:col>
      <xdr:colOff>892967</xdr:colOff>
      <xdr:row>0</xdr:row>
      <xdr:rowOff>107156</xdr:rowOff>
    </xdr:from>
    <xdr:to>
      <xdr:col>1</xdr:col>
      <xdr:colOff>2869405</xdr:colOff>
      <xdr:row>2</xdr:row>
      <xdr:rowOff>227732</xdr:rowOff>
    </xdr:to>
    <xdr:pic>
      <xdr:nvPicPr>
        <xdr:cNvPr id="5" name="Imagen 4" descr="Imagen que contiene Gráfico&#10;&#10;Descripción generada automáticamente">
          <a:extLst>
            <a:ext uri="{FF2B5EF4-FFF2-40B4-BE49-F238E27FC236}">
              <a16:creationId xmlns:a16="http://schemas.microsoft.com/office/drawing/2014/main" id="{5FE560E5-DEFC-46AB-9216-5635E225D0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762" t="23256" r="66784"/>
        <a:stretch/>
      </xdr:blipFill>
      <xdr:spPr>
        <a:xfrm>
          <a:off x="1250155" y="107156"/>
          <a:ext cx="1976438" cy="7397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1752600</xdr:colOff>
      <xdr:row>0</xdr:row>
      <xdr:rowOff>47625</xdr:rowOff>
    </xdr:from>
    <xdr:to>
      <xdr:col>7</xdr:col>
      <xdr:colOff>36830</xdr:colOff>
      <xdr:row>4</xdr:row>
      <xdr:rowOff>76200</xdr:rowOff>
    </xdr:to>
    <xdr:pic>
      <xdr:nvPicPr>
        <xdr:cNvPr id="4" name="Imagen 3" descr="Imagen que contiene Gráfico&#10;&#10;Descripción generada automáticamente">
          <a:extLst>
            <a:ext uri="{FF2B5EF4-FFF2-40B4-BE49-F238E27FC236}">
              <a16:creationId xmlns:a16="http://schemas.microsoft.com/office/drawing/2014/main" id="{C6A29F23-5C23-EB0A-BBA5-FC0A71452FD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390" t="35659"/>
        <a:stretch/>
      </xdr:blipFill>
      <xdr:spPr>
        <a:xfrm>
          <a:off x="7543800" y="47625"/>
          <a:ext cx="3713480" cy="790575"/>
        </a:xfrm>
        <a:prstGeom prst="rect">
          <a:avLst/>
        </a:prstGeom>
      </xdr:spPr>
    </xdr:pic>
    <xdr:clientData/>
  </xdr:twoCellAnchor>
  <xdr:twoCellAnchor editAs="oneCell">
    <xdr:from>
      <xdr:col>0</xdr:col>
      <xdr:colOff>304800</xdr:colOff>
      <xdr:row>0</xdr:row>
      <xdr:rowOff>0</xdr:rowOff>
    </xdr:from>
    <xdr:to>
      <xdr:col>1</xdr:col>
      <xdr:colOff>2162175</xdr:colOff>
      <xdr:row>4</xdr:row>
      <xdr:rowOff>180975</xdr:rowOff>
    </xdr:to>
    <xdr:pic>
      <xdr:nvPicPr>
        <xdr:cNvPr id="5" name="Imagen 4" descr="Imagen que contiene Gráfico&#10;&#10;Descripción generada automáticamente">
          <a:extLst>
            <a:ext uri="{FF2B5EF4-FFF2-40B4-BE49-F238E27FC236}">
              <a16:creationId xmlns:a16="http://schemas.microsoft.com/office/drawing/2014/main" id="{AA5E23B7-98B6-4C9D-A8B8-2BF8EF44B22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762" t="23256" r="66784"/>
        <a:stretch/>
      </xdr:blipFill>
      <xdr:spPr>
        <a:xfrm>
          <a:off x="304800" y="0"/>
          <a:ext cx="2219325" cy="942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48425</xdr:colOff>
      <xdr:row>4</xdr:row>
      <xdr:rowOff>57150</xdr:rowOff>
    </xdr:to>
    <xdr:pic>
      <xdr:nvPicPr>
        <xdr:cNvPr id="2" name="Imagen 1">
          <a:extLst>
            <a:ext uri="{FF2B5EF4-FFF2-40B4-BE49-F238E27FC236}">
              <a16:creationId xmlns:a16="http://schemas.microsoft.com/office/drawing/2014/main" id="{CCBBCD5F-0060-4E23-9E7B-44E7354BA1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430050" cy="8191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441325</xdr:colOff>
      <xdr:row>1</xdr:row>
      <xdr:rowOff>188914</xdr:rowOff>
    </xdr:from>
    <xdr:to>
      <xdr:col>9</xdr:col>
      <xdr:colOff>3184179</xdr:colOff>
      <xdr:row>3</xdr:row>
      <xdr:rowOff>225785</xdr:rowOff>
    </xdr:to>
    <xdr:pic>
      <xdr:nvPicPr>
        <xdr:cNvPr id="2" name="Imagen 1" descr="Imagen que contiene Gráfico&#10;&#10;Descripción generada automáticamente">
          <a:extLst>
            <a:ext uri="{FF2B5EF4-FFF2-40B4-BE49-F238E27FC236}">
              <a16:creationId xmlns:a16="http://schemas.microsoft.com/office/drawing/2014/main" id="{E7725FB9-EA9D-4392-AF3A-4F664CA73E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390" t="35659"/>
        <a:stretch/>
      </xdr:blipFill>
      <xdr:spPr>
        <a:xfrm>
          <a:off x="19234150" y="388939"/>
          <a:ext cx="2742854" cy="665521"/>
        </a:xfrm>
        <a:prstGeom prst="rect">
          <a:avLst/>
        </a:prstGeom>
      </xdr:spPr>
    </xdr:pic>
    <xdr:clientData/>
  </xdr:twoCellAnchor>
  <xdr:twoCellAnchor editAs="oneCell">
    <xdr:from>
      <xdr:col>2</xdr:col>
      <xdr:colOff>207167</xdr:colOff>
      <xdr:row>1</xdr:row>
      <xdr:rowOff>69056</xdr:rowOff>
    </xdr:from>
    <xdr:to>
      <xdr:col>3</xdr:col>
      <xdr:colOff>1278730</xdr:colOff>
      <xdr:row>3</xdr:row>
      <xdr:rowOff>189632</xdr:rowOff>
    </xdr:to>
    <xdr:pic>
      <xdr:nvPicPr>
        <xdr:cNvPr id="3" name="Imagen 2" descr="Imagen que contiene Gráfico&#10;&#10;Descripción generada automáticamente">
          <a:extLst>
            <a:ext uri="{FF2B5EF4-FFF2-40B4-BE49-F238E27FC236}">
              <a16:creationId xmlns:a16="http://schemas.microsoft.com/office/drawing/2014/main" id="{308B25FD-30D7-4AAB-9A9C-52AA40CA6D1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762" t="23256" r="66784"/>
        <a:stretch/>
      </xdr:blipFill>
      <xdr:spPr>
        <a:xfrm>
          <a:off x="902492" y="269081"/>
          <a:ext cx="1976438" cy="749226"/>
        </a:xfrm>
        <a:prstGeom prst="rect">
          <a:avLst/>
        </a:prstGeom>
      </xdr:spPr>
    </xdr:pic>
    <xdr:clientData/>
  </xdr:twoCellAnchor>
  <xdr:twoCellAnchor editAs="oneCell">
    <xdr:from>
      <xdr:col>9</xdr:col>
      <xdr:colOff>441325</xdr:colOff>
      <xdr:row>1</xdr:row>
      <xdr:rowOff>188914</xdr:rowOff>
    </xdr:from>
    <xdr:to>
      <xdr:col>9</xdr:col>
      <xdr:colOff>3184179</xdr:colOff>
      <xdr:row>3</xdr:row>
      <xdr:rowOff>225785</xdr:rowOff>
    </xdr:to>
    <xdr:pic>
      <xdr:nvPicPr>
        <xdr:cNvPr id="4" name="Imagen 3" descr="Imagen que contiene Gráfico&#10;&#10;Descripción generada automáticamente">
          <a:extLst>
            <a:ext uri="{FF2B5EF4-FFF2-40B4-BE49-F238E27FC236}">
              <a16:creationId xmlns:a16="http://schemas.microsoft.com/office/drawing/2014/main" id="{0F3CAD8A-E395-47E0-AB4E-707BC4B4068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390" t="35659"/>
        <a:stretch/>
      </xdr:blipFill>
      <xdr:spPr>
        <a:xfrm>
          <a:off x="19234150" y="388939"/>
          <a:ext cx="2742854" cy="665521"/>
        </a:xfrm>
        <a:prstGeom prst="rect">
          <a:avLst/>
        </a:prstGeom>
      </xdr:spPr>
    </xdr:pic>
    <xdr:clientData/>
  </xdr:twoCellAnchor>
  <xdr:twoCellAnchor editAs="oneCell">
    <xdr:from>
      <xdr:col>2</xdr:col>
      <xdr:colOff>207167</xdr:colOff>
      <xdr:row>1</xdr:row>
      <xdr:rowOff>69056</xdr:rowOff>
    </xdr:from>
    <xdr:to>
      <xdr:col>3</xdr:col>
      <xdr:colOff>1278730</xdr:colOff>
      <xdr:row>3</xdr:row>
      <xdr:rowOff>189632</xdr:rowOff>
    </xdr:to>
    <xdr:pic>
      <xdr:nvPicPr>
        <xdr:cNvPr id="5" name="Imagen 4" descr="Imagen que contiene Gráfico&#10;&#10;Descripción generada automáticamente">
          <a:extLst>
            <a:ext uri="{FF2B5EF4-FFF2-40B4-BE49-F238E27FC236}">
              <a16:creationId xmlns:a16="http://schemas.microsoft.com/office/drawing/2014/main" id="{1A490937-2FC8-4B0E-A7FE-EBCA088C2AA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762" t="23256" r="66784"/>
        <a:stretch/>
      </xdr:blipFill>
      <xdr:spPr>
        <a:xfrm>
          <a:off x="902492" y="269081"/>
          <a:ext cx="1976438" cy="7492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5267324</xdr:colOff>
      <xdr:row>0</xdr:row>
      <xdr:rowOff>161925</xdr:rowOff>
    </xdr:from>
    <xdr:to>
      <xdr:col>5</xdr:col>
      <xdr:colOff>7999729</xdr:colOff>
      <xdr:row>2</xdr:row>
      <xdr:rowOff>114986</xdr:rowOff>
    </xdr:to>
    <xdr:pic>
      <xdr:nvPicPr>
        <xdr:cNvPr id="4" name="Imagen 3" descr="Imagen que contiene Gráfico&#10;&#10;Descripción generada automáticamente">
          <a:extLst>
            <a:ext uri="{FF2B5EF4-FFF2-40B4-BE49-F238E27FC236}">
              <a16:creationId xmlns:a16="http://schemas.microsoft.com/office/drawing/2014/main" id="{6358969F-7B51-43FF-AE4A-2BC249B0669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390" t="35659"/>
        <a:stretch/>
      </xdr:blipFill>
      <xdr:spPr>
        <a:xfrm>
          <a:off x="9315449" y="161925"/>
          <a:ext cx="2732405" cy="581711"/>
        </a:xfrm>
        <a:prstGeom prst="rect">
          <a:avLst/>
        </a:prstGeom>
      </xdr:spPr>
    </xdr:pic>
    <xdr:clientData/>
  </xdr:twoCellAnchor>
  <xdr:twoCellAnchor editAs="oneCell">
    <xdr:from>
      <xdr:col>1</xdr:col>
      <xdr:colOff>361951</xdr:colOff>
      <xdr:row>0</xdr:row>
      <xdr:rowOff>95250</xdr:rowOff>
    </xdr:from>
    <xdr:to>
      <xdr:col>3</xdr:col>
      <xdr:colOff>495301</xdr:colOff>
      <xdr:row>2</xdr:row>
      <xdr:rowOff>237203</xdr:rowOff>
    </xdr:to>
    <xdr:pic>
      <xdr:nvPicPr>
        <xdr:cNvPr id="5" name="Imagen 4" descr="Imagen que contiene Gráfico&#10;&#10;Descripción generada automáticamente">
          <a:extLst>
            <a:ext uri="{FF2B5EF4-FFF2-40B4-BE49-F238E27FC236}">
              <a16:creationId xmlns:a16="http://schemas.microsoft.com/office/drawing/2014/main" id="{72BE1BF0-0F1D-4E0A-86AF-1B78DF5887D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762" t="23256" r="66784"/>
        <a:stretch/>
      </xdr:blipFill>
      <xdr:spPr>
        <a:xfrm>
          <a:off x="476251" y="95250"/>
          <a:ext cx="1809750" cy="77060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1803174</xdr:colOff>
      <xdr:row>0</xdr:row>
      <xdr:rowOff>204336</xdr:rowOff>
    </xdr:from>
    <xdr:to>
      <xdr:col>14</xdr:col>
      <xdr:colOff>1949224</xdr:colOff>
      <xdr:row>1</xdr:row>
      <xdr:rowOff>450866</xdr:rowOff>
    </xdr:to>
    <xdr:pic>
      <xdr:nvPicPr>
        <xdr:cNvPr id="4" name="Imagen 3" descr="Imagen que contiene Gráfico&#10;&#10;Descripción generada automáticamente">
          <a:extLst>
            <a:ext uri="{FF2B5EF4-FFF2-40B4-BE49-F238E27FC236}">
              <a16:creationId xmlns:a16="http://schemas.microsoft.com/office/drawing/2014/main" id="{4012429E-57F3-4566-A354-A284F8F0F51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390" t="35659" r="4702" b="13941"/>
        <a:stretch/>
      </xdr:blipFill>
      <xdr:spPr>
        <a:xfrm>
          <a:off x="32530824" y="204336"/>
          <a:ext cx="2222500" cy="475130"/>
        </a:xfrm>
        <a:prstGeom prst="rect">
          <a:avLst/>
        </a:prstGeom>
      </xdr:spPr>
    </xdr:pic>
    <xdr:clientData/>
  </xdr:twoCellAnchor>
  <xdr:twoCellAnchor editAs="oneCell">
    <xdr:from>
      <xdr:col>1</xdr:col>
      <xdr:colOff>577168</xdr:colOff>
      <xdr:row>0</xdr:row>
      <xdr:rowOff>0</xdr:rowOff>
    </xdr:from>
    <xdr:to>
      <xdr:col>2</xdr:col>
      <xdr:colOff>1908951</xdr:colOff>
      <xdr:row>2</xdr:row>
      <xdr:rowOff>68036</xdr:rowOff>
    </xdr:to>
    <xdr:pic>
      <xdr:nvPicPr>
        <xdr:cNvPr id="5" name="Imagen 4" descr="Imagen que contiene Gráfico&#10;&#10;Descripción generada automáticamente">
          <a:extLst>
            <a:ext uri="{FF2B5EF4-FFF2-40B4-BE49-F238E27FC236}">
              <a16:creationId xmlns:a16="http://schemas.microsoft.com/office/drawing/2014/main" id="{867BB13F-DA84-43FE-AF8D-491CB937FFA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762" t="23256" r="66784"/>
        <a:stretch/>
      </xdr:blipFill>
      <xdr:spPr>
        <a:xfrm>
          <a:off x="1339168" y="0"/>
          <a:ext cx="1911447" cy="74839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9</xdr:col>
      <xdr:colOff>1171574</xdr:colOff>
      <xdr:row>0</xdr:row>
      <xdr:rowOff>74615</xdr:rowOff>
    </xdr:from>
    <xdr:ext cx="2219326" cy="706116"/>
    <xdr:pic>
      <xdr:nvPicPr>
        <xdr:cNvPr id="2" name="Imagen 1" descr="Imagen que contiene Gráfico&#10;&#10;Descripción generada automáticamente">
          <a:extLst>
            <a:ext uri="{FF2B5EF4-FFF2-40B4-BE49-F238E27FC236}">
              <a16:creationId xmlns:a16="http://schemas.microsoft.com/office/drawing/2014/main" id="{1C55E21B-0F59-43D1-B09C-9F0F073ACA5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390" t="35659"/>
        <a:stretch/>
      </xdr:blipFill>
      <xdr:spPr>
        <a:xfrm>
          <a:off x="12458699" y="74615"/>
          <a:ext cx="2219326" cy="706116"/>
        </a:xfrm>
        <a:prstGeom prst="rect">
          <a:avLst/>
        </a:prstGeom>
      </xdr:spPr>
    </xdr:pic>
    <xdr:clientData/>
  </xdr:oneCellAnchor>
  <xdr:oneCellAnchor>
    <xdr:from>
      <xdr:col>1</xdr:col>
      <xdr:colOff>330991</xdr:colOff>
      <xdr:row>0</xdr:row>
      <xdr:rowOff>40481</xdr:rowOff>
    </xdr:from>
    <xdr:ext cx="1450183" cy="829287"/>
    <xdr:pic>
      <xdr:nvPicPr>
        <xdr:cNvPr id="3" name="Imagen 2" descr="Imagen que contiene Gráfico&#10;&#10;Descripción generada automáticamente">
          <a:extLst>
            <a:ext uri="{FF2B5EF4-FFF2-40B4-BE49-F238E27FC236}">
              <a16:creationId xmlns:a16="http://schemas.microsoft.com/office/drawing/2014/main" id="{61DFB9FF-276B-487C-889D-835C0D59E9E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762" t="23256" r="66784"/>
        <a:stretch/>
      </xdr:blipFill>
      <xdr:spPr>
        <a:xfrm>
          <a:off x="626266" y="40481"/>
          <a:ext cx="1450183" cy="82928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ria\Downloads\Doc%20Proyectos,%20Hojas%20de%20Ruta%20y%20presupuesto%202024-2027%20v%202%200\PresupuestoProyectos_2024_2027_V1205.xlsx" TargetMode="External"/><Relationship Id="rId1" Type="http://schemas.openxmlformats.org/officeDocument/2006/relationships/externalLinkPath" Target="/Users/adria/Downloads/Doc%20Proyectos,%20Hojas%20de%20Ruta%20y%20presupuesto%202024-2027%20v%202%200/PresupuestoProyectos_2024_2027_V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YECTOS"/>
      <sheetName val="HOJADERUTA"/>
      <sheetName val="Original"/>
      <sheetName val="Roles"/>
    </sheetNames>
    <sheetDataSet>
      <sheetData sheetId="0">
        <row r="1">
          <cell r="J1">
            <v>1.0780000000000001</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Carmen Adriana Monje" id="{09E87E27-D6B1-4184-A025-D6789839A5AD}" userId="1fd9c88597b66f08"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7" dT="2023-12-10T15:19:03.44" personId="{09E87E27-D6B1-4184-A025-D6789839A5AD}" id="{E38BB1CA-6230-46CD-BFDF-BF4A714F593A}">
    <text xml:space="preserve">Servicio que puede ser prestado por medios electrónicos a través del portal de una entidad. Fuente MINTIC
</text>
  </threadedComment>
  <threadedComment ref="P7" dT="2023-12-10T15:21:27.96" personId="{09E87E27-D6B1-4184-A025-D6789839A5AD}" id="{C6DF52B1-7EE6-4641-8CBA-E0180E988E07}">
    <text>conjunto de soluciones y procesos transversales que brindan al Estado capacidades y eficiencias para su transformación digital y para lograr una adecuada interacción con el ciudadano garantizando el derecho a la utilización de medios electrónicos ante la administración pública.</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3" Type="http://schemas.openxmlformats.org/officeDocument/2006/relationships/hyperlink" Target="mailto:gttcostacaribe2@invima.gov.co" TargetMode="External"/><Relationship Id="rId18" Type="http://schemas.openxmlformats.org/officeDocument/2006/relationships/hyperlink" Target="mailto:gttoccidente2@invima.gov.co" TargetMode="External"/><Relationship Id="rId26" Type="http://schemas.openxmlformats.org/officeDocument/2006/relationships/hyperlink" Target="mailto:puertobarranquilla@invima.gov.co" TargetMode="External"/><Relationship Id="rId3" Type="http://schemas.openxmlformats.org/officeDocument/2006/relationships/hyperlink" Target="mailto:contactenos@invima.gov.co" TargetMode="External"/><Relationship Id="rId21" Type="http://schemas.openxmlformats.org/officeDocument/2006/relationships/hyperlink" Target="mailto:clopeze@invima.gov.co" TargetMode="External"/><Relationship Id="rId34" Type="http://schemas.openxmlformats.org/officeDocument/2006/relationships/drawing" Target="../drawings/drawing9.xml"/><Relationship Id="rId7" Type="http://schemas.openxmlformats.org/officeDocument/2006/relationships/hyperlink" Target="https://www.youtube.com/c/InvimaColombiaOficial" TargetMode="External"/><Relationship Id="rId12" Type="http://schemas.openxmlformats.org/officeDocument/2006/relationships/hyperlink" Target="mailto:&#160;&#160;raljurer@invima.gov.co" TargetMode="External"/><Relationship Id="rId17" Type="http://schemas.openxmlformats.org/officeDocument/2006/relationships/hyperlink" Target="mailto:gttoccidente1@invima.gov.co" TargetMode="External"/><Relationship Id="rId25" Type="http://schemas.openxmlformats.org/officeDocument/2006/relationships/hyperlink" Target="mailto:puertosantamarta@invima.gov.co" TargetMode="External"/><Relationship Id="rId33" Type="http://schemas.openxmlformats.org/officeDocument/2006/relationships/hyperlink" Target="mailto:pasofronterizoipiales@invima.gov.co" TargetMode="External"/><Relationship Id="rId2" Type="http://schemas.openxmlformats.org/officeDocument/2006/relationships/hyperlink" Target="mailto:soytransparente@invima.gov.co" TargetMode="External"/><Relationship Id="rId16" Type="http://schemas.openxmlformats.org/officeDocument/2006/relationships/hyperlink" Target="mailto:mmorenop@invima.gov.co" TargetMode="External"/><Relationship Id="rId20" Type="http://schemas.openxmlformats.org/officeDocument/2006/relationships/hyperlink" Target="mailto:gttorinoquia@invima.gov.co" TargetMode="External"/><Relationship Id="rId29" Type="http://schemas.openxmlformats.org/officeDocument/2006/relationships/hyperlink" Target="mailto:pasofronterizoleticia@invima.gov.co" TargetMode="External"/><Relationship Id="rId1" Type="http://schemas.openxmlformats.org/officeDocument/2006/relationships/hyperlink" Target="https://ciudadanos.sectorsalud.gov.co/ciudadanos/Paginas/Home.aspx" TargetMode="External"/><Relationship Id="rId6" Type="http://schemas.openxmlformats.org/officeDocument/2006/relationships/hyperlink" Target="https://www.facebook.com/InvimaColombia/" TargetMode="External"/><Relationship Id="rId11" Type="http://schemas.openxmlformats.org/officeDocument/2006/relationships/hyperlink" Target="mailto:ccotesp@invima.gov.co" TargetMode="External"/><Relationship Id="rId24" Type="http://schemas.openxmlformats.org/officeDocument/2006/relationships/hyperlink" Target="mailto:aeropuertorionegro@invima.gov.co" TargetMode="External"/><Relationship Id="rId32" Type="http://schemas.openxmlformats.org/officeDocument/2006/relationships/hyperlink" Target="mailto:pfsanmiguel@invima.gov.co" TargetMode="External"/><Relationship Id="rId5" Type="http://schemas.openxmlformats.org/officeDocument/2006/relationships/hyperlink" Target="mailto:comunicaciones@invima.gov.co" TargetMode="External"/><Relationship Id="rId15" Type="http://schemas.openxmlformats.org/officeDocument/2006/relationships/hyperlink" Target="mailto:ccotesp@invima.gov.co" TargetMode="External"/><Relationship Id="rId23" Type="http://schemas.openxmlformats.org/officeDocument/2006/relationships/hyperlink" Target="mailto:aeropuertopalmira@invima.gov.co" TargetMode="External"/><Relationship Id="rId28" Type="http://schemas.openxmlformats.org/officeDocument/2006/relationships/hyperlink" Target="mailto:puertocartagena@invima.gov.co" TargetMode="External"/><Relationship Id="rId10" Type="http://schemas.openxmlformats.org/officeDocument/2006/relationships/hyperlink" Target="mailto:secgeneral@invima.gov.co" TargetMode="External"/><Relationship Id="rId19" Type="http://schemas.openxmlformats.org/officeDocument/2006/relationships/hyperlink" Target="mailto:averdugom1@invima.gov.co" TargetMode="External"/><Relationship Id="rId31" Type="http://schemas.openxmlformats.org/officeDocument/2006/relationships/hyperlink" Target="mailto:pfcucuta@invima.gov.co" TargetMode="External"/><Relationship Id="rId4" Type="http://schemas.openxmlformats.org/officeDocument/2006/relationships/hyperlink" Target="mailto:notificaciones_judiciales@invima.gov.co" TargetMode="External"/><Relationship Id="rId9" Type="http://schemas.openxmlformats.org/officeDocument/2006/relationships/hyperlink" Target="mailto:invimadg@invima.gov.co" TargetMode="External"/><Relationship Id="rId14" Type="http://schemas.openxmlformats.org/officeDocument/2006/relationships/hyperlink" Target="mailto:gttoriente1@invima.gov.co" TargetMode="External"/><Relationship Id="rId22" Type="http://schemas.openxmlformats.org/officeDocument/2006/relationships/hyperlink" Target="mailto:aeropuertobogota@invima.gov.co" TargetMode="External"/><Relationship Id="rId27" Type="http://schemas.openxmlformats.org/officeDocument/2006/relationships/hyperlink" Target="mailto:pmbuenaventura@invima.gov.co" TargetMode="External"/><Relationship Id="rId30" Type="http://schemas.openxmlformats.org/officeDocument/2006/relationships/hyperlink" Target="mailto:pfparaguachon@invima.gov.co" TargetMode="External"/><Relationship Id="rId8" Type="http://schemas.openxmlformats.org/officeDocument/2006/relationships/hyperlink" Target="https://app.invima.gov.co/bot/ingreso"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17" Type="http://schemas.openxmlformats.org/officeDocument/2006/relationships/hyperlink" Target="https://kawak.com.co/invima/mapa_procesos/map_proceso.php?id=33&amp;subproceso=36&amp;tab=1" TargetMode="External"/><Relationship Id="rId21" Type="http://schemas.openxmlformats.org/officeDocument/2006/relationships/hyperlink" Target="https://kawak.com.co/invima/mapa_procesos/map_proceso.php?id=49&amp;subproceso=50&amp;tab=0" TargetMode="External"/><Relationship Id="rId42" Type="http://schemas.openxmlformats.org/officeDocument/2006/relationships/hyperlink" Target="https://kawak.com.co/invima/mapa_procesos/map_proceso.php?id=46&amp;subproceso=59&amp;tab=1" TargetMode="External"/><Relationship Id="rId63" Type="http://schemas.openxmlformats.org/officeDocument/2006/relationships/hyperlink" Target="https://kawak.com.co/invima/mapa_procesos/map_proceso.php?id=17&amp;subproceso=18&amp;tab=0" TargetMode="External"/><Relationship Id="rId84" Type="http://schemas.openxmlformats.org/officeDocument/2006/relationships/hyperlink" Target="https://kawak.com.co/invima/mapa_procesos/map_proceso.php?id=17&amp;subproceso=22&amp;tab=1" TargetMode="External"/><Relationship Id="rId138" Type="http://schemas.openxmlformats.org/officeDocument/2006/relationships/hyperlink" Target="https://kawak.com.co/invima/mapa_procesos/map_proceso.php?id=37&amp;subproceso=39&amp;tab=1" TargetMode="External"/><Relationship Id="rId159" Type="http://schemas.openxmlformats.org/officeDocument/2006/relationships/hyperlink" Target="https://kawak.com.co/invima/mapa_procesos/map_proceso.php?id=46&amp;subproceso=59&amp;tab=1" TargetMode="External"/><Relationship Id="rId170" Type="http://schemas.openxmlformats.org/officeDocument/2006/relationships/hyperlink" Target="https://kawak.com.co/invima/mapa_procesos/map_proceso.php?id=41&amp;subproceso=44&amp;tab=1" TargetMode="External"/><Relationship Id="rId107" Type="http://schemas.openxmlformats.org/officeDocument/2006/relationships/hyperlink" Target="https://kawak.com.co/invima/mapa_procesos/map_proceso.php?id=13&amp;subproceso=15&amp;tab=1" TargetMode="External"/><Relationship Id="rId11" Type="http://schemas.openxmlformats.org/officeDocument/2006/relationships/hyperlink" Target="https://kawak.com.co/invima/mapa_procesos/map_proceso.php?id=17&amp;subproceso=21&amp;tab=1" TargetMode="External"/><Relationship Id="rId32" Type="http://schemas.openxmlformats.org/officeDocument/2006/relationships/hyperlink" Target="https://kawak.com.co/invima/mapa_procesos/map_proceso.php?id=41&amp;subproceso=45&amp;tab=1" TargetMode="External"/><Relationship Id="rId53" Type="http://schemas.openxmlformats.org/officeDocument/2006/relationships/hyperlink" Target="https://kawak.com.co/invima/mapa_procesos/map_proceso.php?id=29&amp;subproceso=31&amp;tab=1" TargetMode="External"/><Relationship Id="rId74" Type="http://schemas.openxmlformats.org/officeDocument/2006/relationships/hyperlink" Target="https://kawak.com.co/invima/mapa_procesos/map_proceso.php?id=17&amp;subproceso=19&amp;tab=1" TargetMode="External"/><Relationship Id="rId128" Type="http://schemas.openxmlformats.org/officeDocument/2006/relationships/hyperlink" Target="https://kawak.com.co/invima/mapa_procesos/map_proceso.php?id=23&amp;subproceso=25&amp;tab=1" TargetMode="External"/><Relationship Id="rId149" Type="http://schemas.openxmlformats.org/officeDocument/2006/relationships/hyperlink" Target="https://kawak.com.co/invima/mapa_procesos/map_proceso.php?id=29&amp;subproceso=32&amp;tab=1" TargetMode="External"/><Relationship Id="rId5" Type="http://schemas.openxmlformats.org/officeDocument/2006/relationships/hyperlink" Target="https://kawak.com.co/invima/mapa_procesos/map_proceso.php?id=17&amp;subproceso=19&amp;tab=1" TargetMode="External"/><Relationship Id="rId95" Type="http://schemas.openxmlformats.org/officeDocument/2006/relationships/hyperlink" Target="https://kawak.com.co/invima/mapa_procesos/map_proceso.php?id=13&amp;subproceso=15&amp;tab=1" TargetMode="External"/><Relationship Id="rId160" Type="http://schemas.openxmlformats.org/officeDocument/2006/relationships/hyperlink" Target="https://kawak.com.co/invima/mapa_procesos/map_proceso.php?id=46&amp;subproceso=59&amp;tab=1" TargetMode="External"/><Relationship Id="rId181" Type="http://schemas.openxmlformats.org/officeDocument/2006/relationships/printerSettings" Target="../printerSettings/printerSettings6.bin"/><Relationship Id="rId22" Type="http://schemas.openxmlformats.org/officeDocument/2006/relationships/hyperlink" Target="https://kawak.com.co/invima/mapa_procesos/map_proceso.php?id=49&amp;subproceso=50&amp;tab=0" TargetMode="External"/><Relationship Id="rId43" Type="http://schemas.openxmlformats.org/officeDocument/2006/relationships/hyperlink" Target="https://kawak.com.co/invima/mapa_procesos/map_proceso.php?id=46&amp;subproceso=58&amp;tab=1" TargetMode="External"/><Relationship Id="rId64" Type="http://schemas.openxmlformats.org/officeDocument/2006/relationships/hyperlink" Target="https://kawak.com.co/invima/mapa_procesos/map_proceso.php?id=17&amp;subproceso=18&amp;tab=0" TargetMode="External"/><Relationship Id="rId118" Type="http://schemas.openxmlformats.org/officeDocument/2006/relationships/hyperlink" Target="https://kawak.com.co/invima/mapa_procesos/map_proceso.php?id=33&amp;subproceso=36&amp;tab=1" TargetMode="External"/><Relationship Id="rId139" Type="http://schemas.openxmlformats.org/officeDocument/2006/relationships/hyperlink" Target="https://kawak.com.co/invima/mapa_procesos/map_proceso.php?id=37&amp;subproceso=40&amp;tab=1" TargetMode="External"/><Relationship Id="rId85" Type="http://schemas.openxmlformats.org/officeDocument/2006/relationships/hyperlink" Target="https://kawak.com.co/invima/mapa_procesos/map_proceso.php?id=17&amp;subproceso=55&amp;tab=1" TargetMode="External"/><Relationship Id="rId150" Type="http://schemas.openxmlformats.org/officeDocument/2006/relationships/hyperlink" Target="https://kawak.com.co/invima/mapa_procesos/map_proceso.php?id=29&amp;subproceso=32&amp;tab=1" TargetMode="External"/><Relationship Id="rId171" Type="http://schemas.openxmlformats.org/officeDocument/2006/relationships/hyperlink" Target="https://kawak.com.co/invima/mapa_procesos/map_proceso.php?id=41&amp;subproceso=44&amp;tab=1" TargetMode="External"/><Relationship Id="rId12" Type="http://schemas.openxmlformats.org/officeDocument/2006/relationships/hyperlink" Target="https://kawak.com.co/invima/mapa_procesos/map_proceso.php?id=17&amp;subproceso=21&amp;tab=1" TargetMode="External"/><Relationship Id="rId33" Type="http://schemas.openxmlformats.org/officeDocument/2006/relationships/hyperlink" Target="https://kawak.com.co/invima/mapa_procesos/map_proceso.php?id=41&amp;subproceso=45&amp;tab=1" TargetMode="External"/><Relationship Id="rId108" Type="http://schemas.openxmlformats.org/officeDocument/2006/relationships/hyperlink" Target="https://kawak.com.co/invima/mapa_procesos/map_proceso.php?id=13&amp;subproceso=16&amp;tab=1" TargetMode="External"/><Relationship Id="rId129" Type="http://schemas.openxmlformats.org/officeDocument/2006/relationships/hyperlink" Target="https://kawak.com.co/invima/mapa_procesos/map_proceso.php?id=23&amp;subproceso=28&amp;tab=1" TargetMode="External"/><Relationship Id="rId54" Type="http://schemas.openxmlformats.org/officeDocument/2006/relationships/hyperlink" Target="https://kawak.com.co/invima/mapa_procesos/map_proceso.php?id=29&amp;subproceso=32&amp;tab=1" TargetMode="External"/><Relationship Id="rId75" Type="http://schemas.openxmlformats.org/officeDocument/2006/relationships/hyperlink" Target="https://kawak.com.co/invima/mapa_procesos/map_proceso.php?id=17&amp;subproceso=19&amp;tab=1" TargetMode="External"/><Relationship Id="rId96" Type="http://schemas.openxmlformats.org/officeDocument/2006/relationships/hyperlink" Target="https://kawak.com.co/invima/mapa_procesos/map_proceso.php?id=13&amp;subproceso=15&amp;tab=1" TargetMode="External"/><Relationship Id="rId140" Type="http://schemas.openxmlformats.org/officeDocument/2006/relationships/hyperlink" Target="https://kawak.com.co/invima/mapa_procesos/map_proceso.php?id=37&amp;subproceso=40&amp;tab=1" TargetMode="External"/><Relationship Id="rId161" Type="http://schemas.openxmlformats.org/officeDocument/2006/relationships/hyperlink" Target="https://kawak.com.co/invima/mapa_procesos/map_proceso.php?id=46&amp;subproceso=59&amp;tab=1" TargetMode="External"/><Relationship Id="rId182" Type="http://schemas.openxmlformats.org/officeDocument/2006/relationships/drawing" Target="../drawings/drawing11.xml"/><Relationship Id="rId6" Type="http://schemas.openxmlformats.org/officeDocument/2006/relationships/hyperlink" Target="https://kawak.com.co/invima/mapa_procesos/map_proceso.php?id=17&amp;subproceso=19&amp;tab=1" TargetMode="External"/><Relationship Id="rId23" Type="http://schemas.openxmlformats.org/officeDocument/2006/relationships/hyperlink" Target="https://kawak.com.co/invima/mapa_procesos/map_proceso.php?id=49&amp;subproceso=50&amp;tab=0" TargetMode="External"/><Relationship Id="rId119" Type="http://schemas.openxmlformats.org/officeDocument/2006/relationships/hyperlink" Target="https://kawak.com.co/invima/mapa_procesos/map_proceso.php?id=33&amp;subproceso=36&amp;tab=1" TargetMode="External"/><Relationship Id="rId44" Type="http://schemas.openxmlformats.org/officeDocument/2006/relationships/hyperlink" Target="https://kawak.com.co/invima/mapa_procesos/map_proceso.php?id=46&amp;subproceso=58&amp;tab=1" TargetMode="External"/><Relationship Id="rId60" Type="http://schemas.openxmlformats.org/officeDocument/2006/relationships/hyperlink" Target="https://kawak.com.co/invima/mapa_procesos/map_proceso.php?id=17&amp;subproceso=18&amp;tab=0" TargetMode="External"/><Relationship Id="rId65" Type="http://schemas.openxmlformats.org/officeDocument/2006/relationships/hyperlink" Target="https://kawak.com.co/invima/mapa_procesos/map_proceso.php?id=17&amp;subproceso=18&amp;tab=0" TargetMode="External"/><Relationship Id="rId81" Type="http://schemas.openxmlformats.org/officeDocument/2006/relationships/hyperlink" Target="https://kawak.com.co/invima/mapa_procesos/map_proceso.php?id=17&amp;subproceso=22&amp;tab=1" TargetMode="External"/><Relationship Id="rId86" Type="http://schemas.openxmlformats.org/officeDocument/2006/relationships/hyperlink" Target="https://kawak.com.co/invima/mapa_procesos/map_proceso.php?id=13&amp;subproceso=14&amp;tab=0" TargetMode="External"/><Relationship Id="rId130" Type="http://schemas.openxmlformats.org/officeDocument/2006/relationships/hyperlink" Target="https://kawak.com.co/invima/mapa_procesos/map_proceso.php?id=23&amp;subproceso=28&amp;tab=1" TargetMode="External"/><Relationship Id="rId135" Type="http://schemas.openxmlformats.org/officeDocument/2006/relationships/hyperlink" Target="https://kawak.com.co/invima/mapa_procesos/map_proceso.php?id=37&amp;subproceso=38&amp;tab=0" TargetMode="External"/><Relationship Id="rId151" Type="http://schemas.openxmlformats.org/officeDocument/2006/relationships/hyperlink" Target="https://kawak.com.co/invima/mapa_procesos/map_proceso.php?id=29&amp;subproceso=32&amp;tab=1" TargetMode="External"/><Relationship Id="rId156" Type="http://schemas.openxmlformats.org/officeDocument/2006/relationships/hyperlink" Target="https://kawak.com.co/invima/mapa_procesos/map_proceso.php?id=46&amp;subproceso=58&amp;tab=1" TargetMode="External"/><Relationship Id="rId177" Type="http://schemas.openxmlformats.org/officeDocument/2006/relationships/hyperlink" Target="https://kawak.com.co/invima/mapa_procesos/map_proceso.php?id=49&amp;subproceso=50&amp;tab=0" TargetMode="External"/><Relationship Id="rId172" Type="http://schemas.openxmlformats.org/officeDocument/2006/relationships/hyperlink" Target="https://kawak.com.co/invima/mapa_procesos/map_proceso.php?id=41&amp;subproceso=44&amp;tab=1" TargetMode="External"/><Relationship Id="rId13" Type="http://schemas.openxmlformats.org/officeDocument/2006/relationships/hyperlink" Target="https://kawak.com.co/invima/mapa_procesos/map_proceso.php?id=17&amp;subproceso=21&amp;tab=1" TargetMode="External"/><Relationship Id="rId18" Type="http://schemas.openxmlformats.org/officeDocument/2006/relationships/hyperlink" Target="https://kawak.com.co/invima/mapa_procesos/map_proceso.php?id=17&amp;subproceso=22&amp;tab=1" TargetMode="External"/><Relationship Id="rId39" Type="http://schemas.openxmlformats.org/officeDocument/2006/relationships/hyperlink" Target="https://kawak.com.co/invima/mapa_procesos/map_proceso.php?id=41&amp;subproceso=44&amp;tab=1" TargetMode="External"/><Relationship Id="rId109" Type="http://schemas.openxmlformats.org/officeDocument/2006/relationships/hyperlink" Target="https://kawak.com.co/invima/mapa_procesos/map_proceso.php?id=13&amp;subproceso=16&amp;tab=1" TargetMode="External"/><Relationship Id="rId34" Type="http://schemas.openxmlformats.org/officeDocument/2006/relationships/hyperlink" Target="https://kawak.com.co/invima/mapa_procesos/map_proceso.php?id=41&amp;subproceso=44&amp;tab=1" TargetMode="External"/><Relationship Id="rId50" Type="http://schemas.openxmlformats.org/officeDocument/2006/relationships/hyperlink" Target="https://kawak.com.co/invima/mapa_procesos/map_proceso.php?id=29&amp;subproceso=31&amp;tab=1" TargetMode="External"/><Relationship Id="rId55" Type="http://schemas.openxmlformats.org/officeDocument/2006/relationships/hyperlink" Target="https://kawak.com.co/invima/mapa_procesos/map_proceso.php?id=29&amp;subproceso=32&amp;tab=1" TargetMode="External"/><Relationship Id="rId76" Type="http://schemas.openxmlformats.org/officeDocument/2006/relationships/hyperlink" Target="https://kawak.com.co/invima/mapa_procesos/map_proceso.php?id=17&amp;subproceso=21&amp;tab=1" TargetMode="External"/><Relationship Id="rId97" Type="http://schemas.openxmlformats.org/officeDocument/2006/relationships/hyperlink" Target="https://kawak.com.co/invima/mapa_procesos/map_proceso.php?id=13&amp;subproceso=15&amp;tab=1" TargetMode="External"/><Relationship Id="rId104" Type="http://schemas.openxmlformats.org/officeDocument/2006/relationships/hyperlink" Target="https://kawak.com.co/invima/mapa_procesos/map_proceso.php?id=13&amp;subproceso=15&amp;tab=1" TargetMode="External"/><Relationship Id="rId120" Type="http://schemas.openxmlformats.org/officeDocument/2006/relationships/hyperlink" Target="https://kawak.com.co/invima/mapa_procesos/map_proceso.php?id=33&amp;subproceso=36&amp;tab=1" TargetMode="External"/><Relationship Id="rId125" Type="http://schemas.openxmlformats.org/officeDocument/2006/relationships/hyperlink" Target="https://kawak.com.co/invima/mapa_procesos/map_proceso.php?id=23&amp;subproceso=24&amp;tab=0" TargetMode="External"/><Relationship Id="rId141" Type="http://schemas.openxmlformats.org/officeDocument/2006/relationships/hyperlink" Target="https://kawak.com.co/invima/mapa_procesos/map_proceso.php?id=37&amp;subproceso=57&amp;tab=1" TargetMode="External"/><Relationship Id="rId146" Type="http://schemas.openxmlformats.org/officeDocument/2006/relationships/hyperlink" Target="https://kawak.com.co/invima/mapa_procesos/map_proceso.php?id=29&amp;subproceso=31&amp;tab=1" TargetMode="External"/><Relationship Id="rId167" Type="http://schemas.openxmlformats.org/officeDocument/2006/relationships/hyperlink" Target="https://kawak.com.co/invima/mapa_procesos/map_proceso.php?id=41&amp;subproceso=43&amp;tab=1" TargetMode="External"/><Relationship Id="rId7" Type="http://schemas.openxmlformats.org/officeDocument/2006/relationships/hyperlink" Target="https://kawak.com.co/invima/mapa_procesos/map_proceso.php?id=17&amp;subproceso=19&amp;tab=1" TargetMode="External"/><Relationship Id="rId71" Type="http://schemas.openxmlformats.org/officeDocument/2006/relationships/hyperlink" Target="https://kawak.com.co/invima/mapa_procesos/map_proceso.php?id=17&amp;subproceso=19&amp;tab=1" TargetMode="External"/><Relationship Id="rId92" Type="http://schemas.openxmlformats.org/officeDocument/2006/relationships/hyperlink" Target="https://kawak.com.co/invima/mapa_procesos/map_proceso.php?id=13&amp;subproceso=15&amp;tab=1" TargetMode="External"/><Relationship Id="rId162" Type="http://schemas.openxmlformats.org/officeDocument/2006/relationships/hyperlink" Target="https://kawak.com.co/invima/mapa_procesos/map_proceso.php?id=46&amp;subproceso=59&amp;tab=1" TargetMode="External"/><Relationship Id="rId2" Type="http://schemas.openxmlformats.org/officeDocument/2006/relationships/hyperlink" Target="https://kawak.com.co/invima/mapa_procesos/map_proceso.php?id=17&amp;subproceso=19&amp;tab=1" TargetMode="External"/><Relationship Id="rId29" Type="http://schemas.openxmlformats.org/officeDocument/2006/relationships/hyperlink" Target="https://kawak.com.co/invima/mapa_procesos/map_proceso.php?id=41&amp;subproceso=43&amp;tab=1" TargetMode="External"/><Relationship Id="rId24" Type="http://schemas.openxmlformats.org/officeDocument/2006/relationships/hyperlink" Target="https://kawak.com.co/invima/mapa_procesos/map_proceso.php?id=49&amp;subproceso=50&amp;tab=0" TargetMode="External"/><Relationship Id="rId40" Type="http://schemas.openxmlformats.org/officeDocument/2006/relationships/hyperlink" Target="https://kawak.com.co/invima/mapa_procesos/map_proceso.php?id=46&amp;subproceso=47&amp;tab=0" TargetMode="External"/><Relationship Id="rId45" Type="http://schemas.openxmlformats.org/officeDocument/2006/relationships/hyperlink" Target="https://kawak.com.co/invima/mapa_procesos/map_proceso.php?id=46&amp;subproceso=58&amp;tab=1" TargetMode="External"/><Relationship Id="rId66" Type="http://schemas.openxmlformats.org/officeDocument/2006/relationships/hyperlink" Target="https://kawak.com.co/invima/mapa_procesos/map_proceso.php?id=17&amp;subproceso=18&amp;tab=0" TargetMode="External"/><Relationship Id="rId87" Type="http://schemas.openxmlformats.org/officeDocument/2006/relationships/hyperlink" Target="https://kawak.com.co/invima/mapa_procesos/map_proceso.php?id=13&amp;subproceso=14&amp;tab=0" TargetMode="External"/><Relationship Id="rId110" Type="http://schemas.openxmlformats.org/officeDocument/2006/relationships/hyperlink" Target="https://kawak.com.co/invima/mapa_procesos/map_proceso.php?id=33&amp;subproceso=35&amp;tab=0" TargetMode="External"/><Relationship Id="rId115" Type="http://schemas.openxmlformats.org/officeDocument/2006/relationships/hyperlink" Target="https://kawak.com.co/invima/mapa_procesos/map_proceso.php?id=33&amp;subproceso=35&amp;tab=0" TargetMode="External"/><Relationship Id="rId131" Type="http://schemas.openxmlformats.org/officeDocument/2006/relationships/hyperlink" Target="https://kawak.com.co/invima/mapa_procesos/map_proceso.php?id=23&amp;subproceso=28&amp;tab=1" TargetMode="External"/><Relationship Id="rId136" Type="http://schemas.openxmlformats.org/officeDocument/2006/relationships/hyperlink" Target="https://kawak.com.co/invima/mapa_procesos/map_proceso.php?id=37&amp;subproceso=38&amp;tab=0" TargetMode="External"/><Relationship Id="rId157" Type="http://schemas.openxmlformats.org/officeDocument/2006/relationships/hyperlink" Target="https://kawak.com.co/invima/mapa_procesos/map_proceso.php?id=46&amp;subproceso=58&amp;tab=1" TargetMode="External"/><Relationship Id="rId178" Type="http://schemas.openxmlformats.org/officeDocument/2006/relationships/hyperlink" Target="https://kawak.com.co/invima/mapa_procesos/map_proceso.php?id=49&amp;subproceso=50&amp;tab=0" TargetMode="External"/><Relationship Id="rId61" Type="http://schemas.openxmlformats.org/officeDocument/2006/relationships/hyperlink" Target="https://kawak.com.co/invima/mapa_procesos/map_proceso.php?id=17&amp;subproceso=18&amp;tab=0" TargetMode="External"/><Relationship Id="rId82" Type="http://schemas.openxmlformats.org/officeDocument/2006/relationships/hyperlink" Target="https://kawak.com.co/invima/mapa_procesos/map_proceso.php?id=17&amp;subproceso=22&amp;tab=1" TargetMode="External"/><Relationship Id="rId152" Type="http://schemas.openxmlformats.org/officeDocument/2006/relationships/hyperlink" Target="https://kawak.com.co/invima/mapa_procesos/map_proceso.php?id=29&amp;subproceso=32&amp;tab=1" TargetMode="External"/><Relationship Id="rId173" Type="http://schemas.openxmlformats.org/officeDocument/2006/relationships/hyperlink" Target="https://kawak.com.co/invima/mapa_procesos/map_proceso.php?id=41&amp;subproceso=44&amp;tab=1" TargetMode="External"/><Relationship Id="rId19" Type="http://schemas.openxmlformats.org/officeDocument/2006/relationships/hyperlink" Target="https://kawak.com.co/invima/mapa_procesos/map_proceso.php?id=17&amp;subproceso=55&amp;tab=1" TargetMode="External"/><Relationship Id="rId14" Type="http://schemas.openxmlformats.org/officeDocument/2006/relationships/hyperlink" Target="https://kawak.com.co/invima/mapa_procesos/map_proceso.php?id=17&amp;subproceso=21&amp;tab=1" TargetMode="External"/><Relationship Id="rId30" Type="http://schemas.openxmlformats.org/officeDocument/2006/relationships/hyperlink" Target="https://kawak.com.co/invima/mapa_procesos/map_proceso.php?id=41&amp;subproceso=43&amp;tab=1" TargetMode="External"/><Relationship Id="rId35" Type="http://schemas.openxmlformats.org/officeDocument/2006/relationships/hyperlink" Target="https://kawak.com.co/invima/mapa_procesos/map_proceso.php?id=41&amp;subproceso=44&amp;tab=1" TargetMode="External"/><Relationship Id="rId56" Type="http://schemas.openxmlformats.org/officeDocument/2006/relationships/hyperlink" Target="https://kawak.com.co/invima/mapa_procesos/map_proceso.php?id=29&amp;subproceso=32&amp;tab=1" TargetMode="External"/><Relationship Id="rId77" Type="http://schemas.openxmlformats.org/officeDocument/2006/relationships/hyperlink" Target="https://kawak.com.co/invima/mapa_procesos/map_proceso.php?id=17&amp;subproceso=21&amp;tab=1" TargetMode="External"/><Relationship Id="rId100" Type="http://schemas.openxmlformats.org/officeDocument/2006/relationships/hyperlink" Target="https://kawak.com.co/invima/mapa_procesos/map_proceso.php?id=13&amp;subproceso=15&amp;tab=1" TargetMode="External"/><Relationship Id="rId105" Type="http://schemas.openxmlformats.org/officeDocument/2006/relationships/hyperlink" Target="https://kawak.com.co/invima/mapa_procesos/map_proceso.php?id=13&amp;subproceso=15&amp;tab=1" TargetMode="External"/><Relationship Id="rId126" Type="http://schemas.openxmlformats.org/officeDocument/2006/relationships/hyperlink" Target="https://kawak.com.co/invima/mapa_procesos/map_proceso.php?id=23&amp;subproceso=25&amp;tab=1" TargetMode="External"/><Relationship Id="rId147" Type="http://schemas.openxmlformats.org/officeDocument/2006/relationships/hyperlink" Target="https://kawak.com.co/invima/mapa_procesos/map_proceso.php?id=29&amp;subproceso=31&amp;tab=1" TargetMode="External"/><Relationship Id="rId168" Type="http://schemas.openxmlformats.org/officeDocument/2006/relationships/hyperlink" Target="https://kawak.com.co/invima/mapa_procesos/map_proceso.php?id=41&amp;subproceso=44&amp;tab=1" TargetMode="External"/><Relationship Id="rId8" Type="http://schemas.openxmlformats.org/officeDocument/2006/relationships/hyperlink" Target="https://kawak.com.co/invima/mapa_procesos/map_proceso.php?id=17&amp;subproceso=19&amp;tab=1" TargetMode="External"/><Relationship Id="rId51" Type="http://schemas.openxmlformats.org/officeDocument/2006/relationships/hyperlink" Target="https://kawak.com.co/invima/mapa_procesos/map_proceso.php?id=29&amp;subproceso=31&amp;tab=1" TargetMode="External"/><Relationship Id="rId72" Type="http://schemas.openxmlformats.org/officeDocument/2006/relationships/hyperlink" Target="https://kawak.com.co/invima/mapa_procesos/map_proceso.php?id=17&amp;subproceso=19&amp;tab=1" TargetMode="External"/><Relationship Id="rId93" Type="http://schemas.openxmlformats.org/officeDocument/2006/relationships/hyperlink" Target="https://kawak.com.co/invima/mapa_procesos/map_proceso.php?id=13&amp;subproceso=15&amp;tab=1" TargetMode="External"/><Relationship Id="rId98" Type="http://schemas.openxmlformats.org/officeDocument/2006/relationships/hyperlink" Target="https://kawak.com.co/invima/mapa_procesos/map_proceso.php?id=13&amp;subproceso=15&amp;tab=1" TargetMode="External"/><Relationship Id="rId121" Type="http://schemas.openxmlformats.org/officeDocument/2006/relationships/hyperlink" Target="https://kawak.com.co/invima/mapa_procesos/map_proceso.php?id=33&amp;subproceso=36&amp;tab=1" TargetMode="External"/><Relationship Id="rId142" Type="http://schemas.openxmlformats.org/officeDocument/2006/relationships/hyperlink" Target="https://kawak.com.co/invima/mapa_procesos/map_proceso.php?id=37&amp;subproceso=57&amp;tab=1" TargetMode="External"/><Relationship Id="rId163" Type="http://schemas.openxmlformats.org/officeDocument/2006/relationships/hyperlink" Target="https://kawak.com.co/invima/mapa_procesos/map_proceso.php?id=41&amp;subproceso=43&amp;tab=1" TargetMode="External"/><Relationship Id="rId3" Type="http://schemas.openxmlformats.org/officeDocument/2006/relationships/hyperlink" Target="https://kawak.com.co/invima/mapa_procesos/map_proceso.php?id=17&amp;subproceso=19&amp;tab=1" TargetMode="External"/><Relationship Id="rId25" Type="http://schemas.openxmlformats.org/officeDocument/2006/relationships/hyperlink" Target="https://kawak.com.co/invima/mapa_procesos/map_proceso.php?id=49&amp;subproceso=51&amp;tab=1" TargetMode="External"/><Relationship Id="rId46" Type="http://schemas.openxmlformats.org/officeDocument/2006/relationships/hyperlink" Target="https://kawak.com.co/invima/mapa_procesos/map_proceso.php?id=46&amp;subproceso=59&amp;tab=1" TargetMode="External"/><Relationship Id="rId67" Type="http://schemas.openxmlformats.org/officeDocument/2006/relationships/hyperlink" Target="https://kawak.com.co/invima/mapa_procesos/map_proceso.php?id=17&amp;subproceso=18&amp;tab=0" TargetMode="External"/><Relationship Id="rId116" Type="http://schemas.openxmlformats.org/officeDocument/2006/relationships/hyperlink" Target="https://kawak.com.co/invima/mapa_procesos/map_proceso.php?id=33&amp;subproceso=36&amp;tab=1" TargetMode="External"/><Relationship Id="rId137" Type="http://schemas.openxmlformats.org/officeDocument/2006/relationships/hyperlink" Target="https://kawak.com.co/invima/mapa_procesos/map_proceso.php?id=37&amp;subproceso=39&amp;tab=1" TargetMode="External"/><Relationship Id="rId158" Type="http://schemas.openxmlformats.org/officeDocument/2006/relationships/hyperlink" Target="https://kawak.com.co/invima/mapa_procesos/map_proceso.php?id=46&amp;subproceso=58&amp;tab=1" TargetMode="External"/><Relationship Id="rId20" Type="http://schemas.openxmlformats.org/officeDocument/2006/relationships/hyperlink" Target="https://kawak.com.co/invima/mapa_procesos/map_proceso.php?id=17&amp;subproceso=55&amp;tab=1" TargetMode="External"/><Relationship Id="rId41" Type="http://schemas.openxmlformats.org/officeDocument/2006/relationships/hyperlink" Target="https://kawak.com.co/invima/mapa_procesos/map_proceso.php?id=46&amp;subproceso=47&amp;tab=0" TargetMode="External"/><Relationship Id="rId62" Type="http://schemas.openxmlformats.org/officeDocument/2006/relationships/hyperlink" Target="https://kawak.com.co/invima/mapa_procesos/map_proceso.php?id=17&amp;subproceso=18&amp;tab=0" TargetMode="External"/><Relationship Id="rId83" Type="http://schemas.openxmlformats.org/officeDocument/2006/relationships/hyperlink" Target="https://kawak.com.co/invima/mapa_procesos/map_proceso.php?id=17&amp;subproceso=22&amp;tab=1" TargetMode="External"/><Relationship Id="rId88" Type="http://schemas.openxmlformats.org/officeDocument/2006/relationships/hyperlink" Target="https://kawak.com.co/invima/mapa_procesos/map_proceso.php?id=13&amp;subproceso=15&amp;tab=1" TargetMode="External"/><Relationship Id="rId111" Type="http://schemas.openxmlformats.org/officeDocument/2006/relationships/hyperlink" Target="https://kawak.com.co/invima/mapa_procesos/map_proceso.php?id=33&amp;subproceso=35&amp;tab=0" TargetMode="External"/><Relationship Id="rId132" Type="http://schemas.openxmlformats.org/officeDocument/2006/relationships/hyperlink" Target="https://kawak.com.co/invima/mapa_procesos/map_proceso.php?id=23&amp;subproceso=53&amp;tab=1" TargetMode="External"/><Relationship Id="rId153" Type="http://schemas.openxmlformats.org/officeDocument/2006/relationships/hyperlink" Target="https://kawak.com.co/invima/mapa_procesos/map_proceso.php?id=46&amp;subproceso=47&amp;tab=0" TargetMode="External"/><Relationship Id="rId174" Type="http://schemas.openxmlformats.org/officeDocument/2006/relationships/hyperlink" Target="https://kawak.com.co/invima/mapa_procesos/map_proceso.php?id=41&amp;subproceso=45&amp;tab=1" TargetMode="External"/><Relationship Id="rId179" Type="http://schemas.openxmlformats.org/officeDocument/2006/relationships/hyperlink" Target="https://kawak.com.co/invima/mapa_procesos/map_proceso.php?id=49&amp;subproceso=51&amp;tab=1" TargetMode="External"/><Relationship Id="rId15" Type="http://schemas.openxmlformats.org/officeDocument/2006/relationships/hyperlink" Target="https://kawak.com.co/invima/mapa_procesos/map_proceso.php?id=17&amp;subproceso=22&amp;tab=1" TargetMode="External"/><Relationship Id="rId36" Type="http://schemas.openxmlformats.org/officeDocument/2006/relationships/hyperlink" Target="https://kawak.com.co/invima/mapa_procesos/map_proceso.php?id=41&amp;subproceso=44&amp;tab=1" TargetMode="External"/><Relationship Id="rId57" Type="http://schemas.openxmlformats.org/officeDocument/2006/relationships/hyperlink" Target="https://kawak.com.co/invima/mapa_procesos/map_proceso.php?id=29&amp;subproceso=32&amp;tab=1" TargetMode="External"/><Relationship Id="rId106" Type="http://schemas.openxmlformats.org/officeDocument/2006/relationships/hyperlink" Target="https://kawak.com.co/invima/mapa_procesos/map_proceso.php?id=13&amp;subproceso=15&amp;tab=1" TargetMode="External"/><Relationship Id="rId127" Type="http://schemas.openxmlformats.org/officeDocument/2006/relationships/hyperlink" Target="https://kawak.com.co/invima/mapa_procesos/map_proceso.php?id=23&amp;subproceso=25&amp;tab=1" TargetMode="External"/><Relationship Id="rId10" Type="http://schemas.openxmlformats.org/officeDocument/2006/relationships/hyperlink" Target="https://kawak.com.co/invima/mapa_procesos/map_proceso.php?id=17&amp;subproceso=19&amp;tab=1" TargetMode="External"/><Relationship Id="rId31" Type="http://schemas.openxmlformats.org/officeDocument/2006/relationships/hyperlink" Target="https://kawak.com.co/invima/mapa_procesos/map_proceso.php?id=41&amp;subproceso=45&amp;tab=1" TargetMode="External"/><Relationship Id="rId52" Type="http://schemas.openxmlformats.org/officeDocument/2006/relationships/hyperlink" Target="https://kawak.com.co/invima/mapa_procesos/map_proceso.php?id=29&amp;subproceso=31&amp;tab=1" TargetMode="External"/><Relationship Id="rId73" Type="http://schemas.openxmlformats.org/officeDocument/2006/relationships/hyperlink" Target="https://kawak.com.co/invima/mapa_procesos/map_proceso.php?id=17&amp;subproceso=19&amp;tab=1" TargetMode="External"/><Relationship Id="rId78" Type="http://schemas.openxmlformats.org/officeDocument/2006/relationships/hyperlink" Target="https://kawak.com.co/invima/mapa_procesos/map_proceso.php?id=17&amp;subproceso=22&amp;tab=1" TargetMode="External"/><Relationship Id="rId94" Type="http://schemas.openxmlformats.org/officeDocument/2006/relationships/hyperlink" Target="https://kawak.com.co/invima/mapa_procesos/map_proceso.php?id=13&amp;subproceso=15&amp;tab=1" TargetMode="External"/><Relationship Id="rId99" Type="http://schemas.openxmlformats.org/officeDocument/2006/relationships/hyperlink" Target="https://kawak.com.co/invima/mapa_procesos/map_proceso.php?id=13&amp;subproceso=15&amp;tab=1" TargetMode="External"/><Relationship Id="rId101" Type="http://schemas.openxmlformats.org/officeDocument/2006/relationships/hyperlink" Target="https://kawak.com.co/invima/mapa_procesos/map_proceso.php?id=13&amp;subproceso=15&amp;tab=1" TargetMode="External"/><Relationship Id="rId122" Type="http://schemas.openxmlformats.org/officeDocument/2006/relationships/hyperlink" Target="https://kawak.com.co/invima/mapa_procesos/map_proceso.php?id=33&amp;subproceso=56&amp;tab=1" TargetMode="External"/><Relationship Id="rId143" Type="http://schemas.openxmlformats.org/officeDocument/2006/relationships/hyperlink" Target="https://kawak.com.co/invima/mapa_procesos/map_proceso.php?id=29&amp;subproceso=30&amp;tab=0" TargetMode="External"/><Relationship Id="rId148" Type="http://schemas.openxmlformats.org/officeDocument/2006/relationships/hyperlink" Target="https://kawak.com.co/invima/mapa_procesos/map_proceso.php?id=29&amp;subproceso=32&amp;tab=1" TargetMode="External"/><Relationship Id="rId164" Type="http://schemas.openxmlformats.org/officeDocument/2006/relationships/hyperlink" Target="https://kawak.com.co/invima/mapa_procesos/map_proceso.php?id=41&amp;subproceso=43&amp;tab=1" TargetMode="External"/><Relationship Id="rId169" Type="http://schemas.openxmlformats.org/officeDocument/2006/relationships/hyperlink" Target="https://kawak.com.co/invima/mapa_procesos/map_proceso.php?id=41&amp;subproceso=44&amp;tab=1" TargetMode="External"/><Relationship Id="rId4" Type="http://schemas.openxmlformats.org/officeDocument/2006/relationships/hyperlink" Target="https://kawak.com.co/invima/mapa_procesos/map_proceso.php?id=17&amp;subproceso=19&amp;tab=1" TargetMode="External"/><Relationship Id="rId9" Type="http://schemas.openxmlformats.org/officeDocument/2006/relationships/hyperlink" Target="https://kawak.com.co/invima/mapa_procesos/map_proceso.php?id=17&amp;subproceso=19&amp;tab=1" TargetMode="External"/><Relationship Id="rId180" Type="http://schemas.openxmlformats.org/officeDocument/2006/relationships/hyperlink" Target="https://kawak.com.co/invima/mapa_procesos/map_proceso.php?id=49&amp;subproceso=51&amp;tab=1" TargetMode="External"/><Relationship Id="rId26" Type="http://schemas.openxmlformats.org/officeDocument/2006/relationships/hyperlink" Target="https://kawak.com.co/invima/mapa_procesos/map_proceso.php?id=49&amp;subproceso=51&amp;tab=1" TargetMode="External"/><Relationship Id="rId47" Type="http://schemas.openxmlformats.org/officeDocument/2006/relationships/hyperlink" Target="https://kawak.com.co/invima/mapa_procesos/map_proceso.php?id=46&amp;subproceso=59&amp;tab=1" TargetMode="External"/><Relationship Id="rId68" Type="http://schemas.openxmlformats.org/officeDocument/2006/relationships/hyperlink" Target="https://kawak.com.co/invima/mapa_procesos/map_proceso.php?id=17&amp;subproceso=18&amp;tab=0" TargetMode="External"/><Relationship Id="rId89" Type="http://schemas.openxmlformats.org/officeDocument/2006/relationships/hyperlink" Target="https://kawak.com.co/invima/mapa_procesos/map_proceso.php?id=13&amp;subproceso=15&amp;tab=1" TargetMode="External"/><Relationship Id="rId112" Type="http://schemas.openxmlformats.org/officeDocument/2006/relationships/hyperlink" Target="https://kawak.com.co/invima/mapa_procesos/map_proceso.php?id=33&amp;subproceso=35&amp;tab=0" TargetMode="External"/><Relationship Id="rId133" Type="http://schemas.openxmlformats.org/officeDocument/2006/relationships/hyperlink" Target="https://kawak.com.co/invima/mapa_procesos/map_proceso.php?id=23&amp;subproceso=53&amp;tab=1" TargetMode="External"/><Relationship Id="rId154" Type="http://schemas.openxmlformats.org/officeDocument/2006/relationships/hyperlink" Target="https://kawak.com.co/invima/mapa_procesos/map_proceso.php?id=46&amp;subproceso=47&amp;tab=0" TargetMode="External"/><Relationship Id="rId175" Type="http://schemas.openxmlformats.org/officeDocument/2006/relationships/hyperlink" Target="https://kawak.com.co/invima/mapa_procesos/map_proceso.php?id=41&amp;subproceso=45&amp;tab=1" TargetMode="External"/><Relationship Id="rId16" Type="http://schemas.openxmlformats.org/officeDocument/2006/relationships/hyperlink" Target="https://kawak.com.co/invima/mapa_procesos/map_proceso.php?id=17&amp;subproceso=22&amp;tab=1" TargetMode="External"/><Relationship Id="rId37" Type="http://schemas.openxmlformats.org/officeDocument/2006/relationships/hyperlink" Target="https://kawak.com.co/invima/mapa_procesos/map_proceso.php?id=41&amp;subproceso=44&amp;tab=1" TargetMode="External"/><Relationship Id="rId58" Type="http://schemas.openxmlformats.org/officeDocument/2006/relationships/hyperlink" Target="https://kawak.com.co/invima/mapa_procesos/map_proceso.php?id=29&amp;subproceso=32&amp;tab=1" TargetMode="External"/><Relationship Id="rId79" Type="http://schemas.openxmlformats.org/officeDocument/2006/relationships/hyperlink" Target="https://kawak.com.co/invima/mapa_procesos/map_proceso.php?id=17&amp;subproceso=22&amp;tab=1" TargetMode="External"/><Relationship Id="rId102" Type="http://schemas.openxmlformats.org/officeDocument/2006/relationships/hyperlink" Target="https://kawak.com.co/invima/mapa_procesos/map_proceso.php?id=13&amp;subproceso=15&amp;tab=1" TargetMode="External"/><Relationship Id="rId123" Type="http://schemas.openxmlformats.org/officeDocument/2006/relationships/hyperlink" Target="https://kawak.com.co/invima/mapa_procesos/map_proceso.php?id=23&amp;subproceso=24&amp;tab=0" TargetMode="External"/><Relationship Id="rId144" Type="http://schemas.openxmlformats.org/officeDocument/2006/relationships/hyperlink" Target="https://kawak.com.co/invima/mapa_procesos/map_proceso.php?id=29&amp;subproceso=31&amp;tab=1" TargetMode="External"/><Relationship Id="rId90" Type="http://schemas.openxmlformats.org/officeDocument/2006/relationships/hyperlink" Target="https://kawak.com.co/invima/mapa_procesos/map_proceso.php?id=13&amp;subproceso=15&amp;tab=1" TargetMode="External"/><Relationship Id="rId165" Type="http://schemas.openxmlformats.org/officeDocument/2006/relationships/hyperlink" Target="https://kawak.com.co/invima/mapa_procesos/map_proceso.php?id=41&amp;subproceso=43&amp;tab=1" TargetMode="External"/><Relationship Id="rId27" Type="http://schemas.openxmlformats.org/officeDocument/2006/relationships/hyperlink" Target="https://kawak.com.co/invima/mapa_procesos/map_proceso.php?id=49&amp;subproceso=51&amp;tab=1" TargetMode="External"/><Relationship Id="rId48" Type="http://schemas.openxmlformats.org/officeDocument/2006/relationships/hyperlink" Target="https://kawak.com.co/invima/mapa_procesos/map_proceso.php?id=46&amp;subproceso=59&amp;tab=1" TargetMode="External"/><Relationship Id="rId69" Type="http://schemas.openxmlformats.org/officeDocument/2006/relationships/hyperlink" Target="https://kawak.com.co/invima/mapa_procesos/map_proceso.php?id=17&amp;subproceso=19&amp;tab=1" TargetMode="External"/><Relationship Id="rId113" Type="http://schemas.openxmlformats.org/officeDocument/2006/relationships/hyperlink" Target="https://kawak.com.co/invima/mapa_procesos/map_proceso.php?id=33&amp;subproceso=35&amp;tab=0" TargetMode="External"/><Relationship Id="rId134" Type="http://schemas.openxmlformats.org/officeDocument/2006/relationships/hyperlink" Target="https://kawak.com.co/invima/mapa_procesos/map_proceso.php?id=23&amp;subproceso=53&amp;tab=1" TargetMode="External"/><Relationship Id="rId80" Type="http://schemas.openxmlformats.org/officeDocument/2006/relationships/hyperlink" Target="https://kawak.com.co/invima/mapa_procesos/map_proceso.php?id=17&amp;subproceso=22&amp;tab=1" TargetMode="External"/><Relationship Id="rId155" Type="http://schemas.openxmlformats.org/officeDocument/2006/relationships/hyperlink" Target="https://kawak.com.co/invima/mapa_procesos/map_proceso.php?id=46&amp;subproceso=47&amp;tab=0" TargetMode="External"/><Relationship Id="rId176" Type="http://schemas.openxmlformats.org/officeDocument/2006/relationships/hyperlink" Target="https://kawak.com.co/invima/mapa_procesos/map_proceso.php?id=41&amp;subproceso=45&amp;tab=1" TargetMode="External"/><Relationship Id="rId17" Type="http://schemas.openxmlformats.org/officeDocument/2006/relationships/hyperlink" Target="https://kawak.com.co/invima/mapa_procesos/map_proceso.php?id=17&amp;subproceso=22&amp;tab=1" TargetMode="External"/><Relationship Id="rId38" Type="http://schemas.openxmlformats.org/officeDocument/2006/relationships/hyperlink" Target="https://kawak.com.co/invima/mapa_procesos/map_proceso.php?id=41&amp;subproceso=44&amp;tab=1" TargetMode="External"/><Relationship Id="rId59" Type="http://schemas.openxmlformats.org/officeDocument/2006/relationships/hyperlink" Target="https://kawak.com.co/invima/mapa_procesos/map_proceso.php?id=37&amp;subproceso=39&amp;tab=1" TargetMode="External"/><Relationship Id="rId103" Type="http://schemas.openxmlformats.org/officeDocument/2006/relationships/hyperlink" Target="https://kawak.com.co/invima/mapa_procesos/map_proceso.php?id=13&amp;subproceso=15&amp;tab=1" TargetMode="External"/><Relationship Id="rId124" Type="http://schemas.openxmlformats.org/officeDocument/2006/relationships/hyperlink" Target="https://kawak.com.co/invima/mapa_procesos/map_proceso.php?id=23&amp;subproceso=24&amp;tab=0" TargetMode="External"/><Relationship Id="rId70" Type="http://schemas.openxmlformats.org/officeDocument/2006/relationships/hyperlink" Target="https://kawak.com.co/invima/mapa_procesos/map_proceso.php?id=17&amp;subproceso=19&amp;tab=1" TargetMode="External"/><Relationship Id="rId91" Type="http://schemas.openxmlformats.org/officeDocument/2006/relationships/hyperlink" Target="https://kawak.com.co/invima/mapa_procesos/map_proceso.php?id=13&amp;subproceso=15&amp;tab=1" TargetMode="External"/><Relationship Id="rId145" Type="http://schemas.openxmlformats.org/officeDocument/2006/relationships/hyperlink" Target="https://kawak.com.co/invima/mapa_procesos/map_proceso.php?id=29&amp;subproceso=31&amp;tab=1" TargetMode="External"/><Relationship Id="rId166" Type="http://schemas.openxmlformats.org/officeDocument/2006/relationships/hyperlink" Target="https://kawak.com.co/invima/mapa_procesos/map_proceso.php?id=41&amp;subproceso=43&amp;tab=1" TargetMode="External"/><Relationship Id="rId1" Type="http://schemas.openxmlformats.org/officeDocument/2006/relationships/hyperlink" Target="https://kawak.com.co/invima/mapa_procesos/map_proceso.php?id=17&amp;subproceso=18&amp;tab=0" TargetMode="External"/><Relationship Id="rId28" Type="http://schemas.openxmlformats.org/officeDocument/2006/relationships/hyperlink" Target="https://kawak.com.co/invima/mapa_procesos/map_proceso.php?id=49&amp;subproceso=51&amp;tab=1" TargetMode="External"/><Relationship Id="rId49" Type="http://schemas.openxmlformats.org/officeDocument/2006/relationships/hyperlink" Target="https://kawak.com.co/invima/mapa_procesos/map_proceso.php?id=29&amp;subproceso=30&amp;tab=0" TargetMode="External"/><Relationship Id="rId114" Type="http://schemas.openxmlformats.org/officeDocument/2006/relationships/hyperlink" Target="https://kawak.com.co/invima/mapa_procesos/map_proceso.php?id=33&amp;subproceso=35&amp;tab=0"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invima.gov.co/sites/default/files/informacion-de-planeacion/2023-10/plan-estrategico-de-tecnologias-de-la-informacion-y-comunicaciones.pdf" TargetMode="External"/><Relationship Id="rId7" Type="http://schemas.openxmlformats.org/officeDocument/2006/relationships/drawing" Target="../drawings/drawing2.xml"/><Relationship Id="rId2" Type="http://schemas.openxmlformats.org/officeDocument/2006/relationships/hyperlink" Target="https://www.invima.gov.co/el-instituto/quienes-somos" TargetMode="External"/><Relationship Id="rId1" Type="http://schemas.openxmlformats.org/officeDocument/2006/relationships/hyperlink" Target="https://www.minsalud.gov.co/Ministerio/DSector/Paginas/plan-estrategico.aspx" TargetMode="External"/><Relationship Id="rId6" Type="http://schemas.openxmlformats.org/officeDocument/2006/relationships/hyperlink" Target="https://kawak.com.co/invima/mapa_procesos/mapa.php" TargetMode="External"/><Relationship Id="rId5" Type="http://schemas.openxmlformats.org/officeDocument/2006/relationships/hyperlink" Target="https://kawak.com.co/invima/mapa_procesos/mapa.php" TargetMode="External"/><Relationship Id="rId4" Type="http://schemas.openxmlformats.org/officeDocument/2006/relationships/hyperlink" Target="https://visorsuit.funcionpublica.gov.co/"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hyperlink" Target="https://www.minsalud.gov.co/Ministerio/DSector/Paginas/plan-estrategico.aspx"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www.alcaldiabogota.gov.co/sisjur/normas/Norma1.jsp?i=56882"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visorsuit.funcionpublica.gov.co/auth/visor?fi=504" TargetMode="External"/><Relationship Id="rId21" Type="http://schemas.openxmlformats.org/officeDocument/2006/relationships/hyperlink" Target="https://visorsuit.funcionpublica.gov.co/auth/visor?fi=424" TargetMode="External"/><Relationship Id="rId42" Type="http://schemas.openxmlformats.org/officeDocument/2006/relationships/hyperlink" Target="https://visorsuit.funcionpublica.gov.co/auth/visor?fi=1206" TargetMode="External"/><Relationship Id="rId47" Type="http://schemas.openxmlformats.org/officeDocument/2006/relationships/hyperlink" Target="https://visorsuit.funcionpublica.gov.co/auth/visor?fi=1705" TargetMode="External"/><Relationship Id="rId63" Type="http://schemas.openxmlformats.org/officeDocument/2006/relationships/hyperlink" Target="https://visorsuit.funcionpublica.gov.co/auth/visor?fi=6560" TargetMode="External"/><Relationship Id="rId68" Type="http://schemas.openxmlformats.org/officeDocument/2006/relationships/vmlDrawing" Target="../drawings/vmlDrawing1.vml"/><Relationship Id="rId7" Type="http://schemas.openxmlformats.org/officeDocument/2006/relationships/hyperlink" Target="https://visorsuit.funcionpublica.gov.co/auth/visor?fi=217" TargetMode="External"/><Relationship Id="rId2" Type="http://schemas.openxmlformats.org/officeDocument/2006/relationships/hyperlink" Target="https://visorsuit.funcionpublica.gov.co/auth/visor?fi=157" TargetMode="External"/><Relationship Id="rId16" Type="http://schemas.openxmlformats.org/officeDocument/2006/relationships/hyperlink" Target="https://visorsuit.funcionpublica.gov.co/auth/visor?fi=63759" TargetMode="External"/><Relationship Id="rId29" Type="http://schemas.openxmlformats.org/officeDocument/2006/relationships/hyperlink" Target="https://visorsuit.funcionpublica.gov.co/auth/visor?fi=884" TargetMode="External"/><Relationship Id="rId11" Type="http://schemas.openxmlformats.org/officeDocument/2006/relationships/hyperlink" Target="https://visorsuit.funcionpublica.gov.co/auth/visor?fi=239" TargetMode="External"/><Relationship Id="rId24" Type="http://schemas.openxmlformats.org/officeDocument/2006/relationships/hyperlink" Target="https://visorsuit.funcionpublica.gov.co/auth/visor?fi=456" TargetMode="External"/><Relationship Id="rId32" Type="http://schemas.openxmlformats.org/officeDocument/2006/relationships/hyperlink" Target="https://visorsuit.funcionpublica.gov.co/auth/visor?fi=944" TargetMode="External"/><Relationship Id="rId37" Type="http://schemas.openxmlformats.org/officeDocument/2006/relationships/hyperlink" Target="https://visorsuit.funcionpublica.gov.co/auth/visor?fi=1121" TargetMode="External"/><Relationship Id="rId40" Type="http://schemas.openxmlformats.org/officeDocument/2006/relationships/hyperlink" Target="https://visorsuit.funcionpublica.gov.co/auth/visor?fi=1139" TargetMode="External"/><Relationship Id="rId45" Type="http://schemas.openxmlformats.org/officeDocument/2006/relationships/hyperlink" Target="https://visorsuit.funcionpublica.gov.co/auth/visor?fi=1653" TargetMode="External"/><Relationship Id="rId53" Type="http://schemas.openxmlformats.org/officeDocument/2006/relationships/hyperlink" Target="https://visorsuit.funcionpublica.gov.co/auth/visor?fi=1875" TargetMode="External"/><Relationship Id="rId58" Type="http://schemas.openxmlformats.org/officeDocument/2006/relationships/hyperlink" Target="https://visorsuit.funcionpublica.gov.co/auth/visor?fi=5253" TargetMode="External"/><Relationship Id="rId66" Type="http://schemas.openxmlformats.org/officeDocument/2006/relationships/printerSettings" Target="../printerSettings/printerSettings5.bin"/><Relationship Id="rId5" Type="http://schemas.openxmlformats.org/officeDocument/2006/relationships/hyperlink" Target="https://visorsuit.funcionpublica.gov.co/auth/visor?fi=191" TargetMode="External"/><Relationship Id="rId61" Type="http://schemas.openxmlformats.org/officeDocument/2006/relationships/hyperlink" Target="https://visorsuit.funcionpublica.gov.co/auth/visor?fi=5257" TargetMode="External"/><Relationship Id="rId19" Type="http://schemas.openxmlformats.org/officeDocument/2006/relationships/hyperlink" Target="https://visorsuit.funcionpublica.gov.co/auth/visor?fi=419" TargetMode="External"/><Relationship Id="rId14" Type="http://schemas.openxmlformats.org/officeDocument/2006/relationships/hyperlink" Target="https://visorsuit.funcionpublica.gov.co/auth/visor?fi=259" TargetMode="External"/><Relationship Id="rId22" Type="http://schemas.openxmlformats.org/officeDocument/2006/relationships/hyperlink" Target="https://visorsuit.funcionpublica.gov.co/auth/visor?fi=426" TargetMode="External"/><Relationship Id="rId27" Type="http://schemas.openxmlformats.org/officeDocument/2006/relationships/hyperlink" Target="https://visorsuit.funcionpublica.gov.co/auth/visor?fi=556" TargetMode="External"/><Relationship Id="rId30" Type="http://schemas.openxmlformats.org/officeDocument/2006/relationships/hyperlink" Target="https://visorsuit.funcionpublica.gov.co/auth/visor?fi=907" TargetMode="External"/><Relationship Id="rId35" Type="http://schemas.openxmlformats.org/officeDocument/2006/relationships/hyperlink" Target="https://visorsuit.funcionpublica.gov.co/auth/visor?fi=975" TargetMode="External"/><Relationship Id="rId43" Type="http://schemas.openxmlformats.org/officeDocument/2006/relationships/hyperlink" Target="https://visorsuit.funcionpublica.gov.co/auth/visor?fi=1243" TargetMode="External"/><Relationship Id="rId48" Type="http://schemas.openxmlformats.org/officeDocument/2006/relationships/hyperlink" Target="https://visorsuit.funcionpublica.gov.co/auth/visor?fi=1716" TargetMode="External"/><Relationship Id="rId56" Type="http://schemas.openxmlformats.org/officeDocument/2006/relationships/hyperlink" Target="https://visorsuit.funcionpublica.gov.co/auth/visor?fi=5248" TargetMode="External"/><Relationship Id="rId64" Type="http://schemas.openxmlformats.org/officeDocument/2006/relationships/hyperlink" Target="https://visorsuit.funcionpublica.gov.co/auth/visor?fi=16223" TargetMode="External"/><Relationship Id="rId69" Type="http://schemas.openxmlformats.org/officeDocument/2006/relationships/comments" Target="../comments1.xml"/><Relationship Id="rId8" Type="http://schemas.openxmlformats.org/officeDocument/2006/relationships/hyperlink" Target="https://visorsuit.funcionpublica.gov.co/auth/visor?fi=219" TargetMode="External"/><Relationship Id="rId51" Type="http://schemas.openxmlformats.org/officeDocument/2006/relationships/hyperlink" Target="https://visorsuit.funcionpublica.gov.co/auth/visor?fi=1783" TargetMode="External"/><Relationship Id="rId3" Type="http://schemas.openxmlformats.org/officeDocument/2006/relationships/hyperlink" Target="https://visorsuit.funcionpublica.gov.co/auth/visor?fi=169" TargetMode="External"/><Relationship Id="rId12" Type="http://schemas.openxmlformats.org/officeDocument/2006/relationships/hyperlink" Target="https://visorsuit.funcionpublica.gov.co/auth/visor?fi=243" TargetMode="External"/><Relationship Id="rId17" Type="http://schemas.openxmlformats.org/officeDocument/2006/relationships/hyperlink" Target="https://visorsuit.funcionpublica.gov.co/auth/visor?fi=406" TargetMode="External"/><Relationship Id="rId25" Type="http://schemas.openxmlformats.org/officeDocument/2006/relationships/hyperlink" Target="https://visorsuit.funcionpublica.gov.co/auth/visor?fi=503" TargetMode="External"/><Relationship Id="rId33" Type="http://schemas.openxmlformats.org/officeDocument/2006/relationships/hyperlink" Target="https://visorsuit.funcionpublica.gov.co/auth/visor?fi=947" TargetMode="External"/><Relationship Id="rId38" Type="http://schemas.openxmlformats.org/officeDocument/2006/relationships/hyperlink" Target="https://visorsuit.funcionpublica.gov.co/auth/visor?fi=1134" TargetMode="External"/><Relationship Id="rId46" Type="http://schemas.openxmlformats.org/officeDocument/2006/relationships/hyperlink" Target="https://visorsuit.funcionpublica.gov.co/auth/visor?fi=1654" TargetMode="External"/><Relationship Id="rId59" Type="http://schemas.openxmlformats.org/officeDocument/2006/relationships/hyperlink" Target="https://visorsuit.funcionpublica.gov.co/auth/visor?fi=5254" TargetMode="External"/><Relationship Id="rId67" Type="http://schemas.openxmlformats.org/officeDocument/2006/relationships/drawing" Target="../drawings/drawing8.xml"/><Relationship Id="rId20" Type="http://schemas.openxmlformats.org/officeDocument/2006/relationships/hyperlink" Target="https://visorsuit.funcionpublica.gov.co/auth/visor?fi=423" TargetMode="External"/><Relationship Id="rId41" Type="http://schemas.openxmlformats.org/officeDocument/2006/relationships/hyperlink" Target="https://visorsuit.funcionpublica.gov.co/auth/visor?fi=1205" TargetMode="External"/><Relationship Id="rId54" Type="http://schemas.openxmlformats.org/officeDocument/2006/relationships/hyperlink" Target="https://visorsuit.funcionpublica.gov.co/auth/visor?fi=1880" TargetMode="External"/><Relationship Id="rId62" Type="http://schemas.openxmlformats.org/officeDocument/2006/relationships/hyperlink" Target="https://visorsuit.funcionpublica.gov.co/auth/visor?fi=5258" TargetMode="External"/><Relationship Id="rId70" Type="http://schemas.microsoft.com/office/2017/10/relationships/threadedComment" Target="../threadedComments/threadedComment1.xml"/><Relationship Id="rId1" Type="http://schemas.openxmlformats.org/officeDocument/2006/relationships/hyperlink" Target="https://visorsuit.funcionpublica.gov.co/auth/visor?fi=136" TargetMode="External"/><Relationship Id="rId6" Type="http://schemas.openxmlformats.org/officeDocument/2006/relationships/hyperlink" Target="https://visorsuit.funcionpublica.gov.co/auth/visor?fi=199" TargetMode="External"/><Relationship Id="rId15" Type="http://schemas.openxmlformats.org/officeDocument/2006/relationships/hyperlink" Target="https://visorsuit.funcionpublica.gov.co/auth/visor?fi=261" TargetMode="External"/><Relationship Id="rId23" Type="http://schemas.openxmlformats.org/officeDocument/2006/relationships/hyperlink" Target="https://visorsuit.funcionpublica.gov.co/auth/visor?fi=454" TargetMode="External"/><Relationship Id="rId28" Type="http://schemas.openxmlformats.org/officeDocument/2006/relationships/hyperlink" Target="https://visorsuit.funcionpublica.gov.co/auth/visor?fi=790" TargetMode="External"/><Relationship Id="rId36" Type="http://schemas.openxmlformats.org/officeDocument/2006/relationships/hyperlink" Target="https://visorsuit.funcionpublica.gov.co/auth/visor?fi=1025" TargetMode="External"/><Relationship Id="rId49" Type="http://schemas.openxmlformats.org/officeDocument/2006/relationships/hyperlink" Target="https://visorsuit.funcionpublica.gov.co/auth/visor?fi=1742" TargetMode="External"/><Relationship Id="rId57" Type="http://schemas.openxmlformats.org/officeDocument/2006/relationships/hyperlink" Target="https://visorsuit.funcionpublica.gov.co/auth/visor?fi=5249" TargetMode="External"/><Relationship Id="rId10" Type="http://schemas.openxmlformats.org/officeDocument/2006/relationships/hyperlink" Target="https://visorsuit.funcionpublica.gov.co/auth/visor?fi=227" TargetMode="External"/><Relationship Id="rId31" Type="http://schemas.openxmlformats.org/officeDocument/2006/relationships/hyperlink" Target="https://visorsuit.funcionpublica.gov.co/auth/visor?fi=928" TargetMode="External"/><Relationship Id="rId44" Type="http://schemas.openxmlformats.org/officeDocument/2006/relationships/hyperlink" Target="https://visorsuit.funcionpublica.gov.co/auth/visor?fi=1510" TargetMode="External"/><Relationship Id="rId52" Type="http://schemas.openxmlformats.org/officeDocument/2006/relationships/hyperlink" Target="https://visorsuit.funcionpublica.gov.co/auth/visor?fi=1807" TargetMode="External"/><Relationship Id="rId60" Type="http://schemas.openxmlformats.org/officeDocument/2006/relationships/hyperlink" Target="https://visorsuit.funcionpublica.gov.co/auth/visor?fi=5256" TargetMode="External"/><Relationship Id="rId65" Type="http://schemas.openxmlformats.org/officeDocument/2006/relationships/hyperlink" Target="https://visorsuit.funcionpublica.gov.co/auth/visor?fi=33944" TargetMode="External"/><Relationship Id="rId4" Type="http://schemas.openxmlformats.org/officeDocument/2006/relationships/hyperlink" Target="https://visorsuit.funcionpublica.gov.co/auth/visor?fi=189" TargetMode="External"/><Relationship Id="rId9" Type="http://schemas.openxmlformats.org/officeDocument/2006/relationships/hyperlink" Target="https://visorsuit.funcionpublica.gov.co/auth/visor?fi=225" TargetMode="External"/><Relationship Id="rId13" Type="http://schemas.openxmlformats.org/officeDocument/2006/relationships/hyperlink" Target="https://visorsuit.funcionpublica.gov.co/auth/visor?fi=245" TargetMode="External"/><Relationship Id="rId18" Type="http://schemas.openxmlformats.org/officeDocument/2006/relationships/hyperlink" Target="https://visorsuit.funcionpublica.gov.co/auth/visor?fi=414" TargetMode="External"/><Relationship Id="rId39" Type="http://schemas.openxmlformats.org/officeDocument/2006/relationships/hyperlink" Target="https://visorsuit.funcionpublica.gov.co/auth/visor?fi=1201" TargetMode="External"/><Relationship Id="rId34" Type="http://schemas.openxmlformats.org/officeDocument/2006/relationships/hyperlink" Target="https://visorsuit.funcionpublica.gov.co/auth/visor?fi=950" TargetMode="External"/><Relationship Id="rId50" Type="http://schemas.openxmlformats.org/officeDocument/2006/relationships/hyperlink" Target="https://visorsuit.funcionpublica.gov.co/auth/visor?fi=1746" TargetMode="External"/><Relationship Id="rId55" Type="http://schemas.openxmlformats.org/officeDocument/2006/relationships/hyperlink" Target="https://visorsuit.funcionpublica.gov.co/auth/visor?fi=52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F8FF2-B7AC-4743-82E0-643FE82F2E4B}">
  <sheetPr codeName="Hoja1"/>
  <dimension ref="B1:L32"/>
  <sheetViews>
    <sheetView tabSelected="1" topLeftCell="A6" zoomScale="120" zoomScaleNormal="120" workbookViewId="0">
      <selection activeCell="H21" sqref="H21"/>
    </sheetView>
  </sheetViews>
  <sheetFormatPr baseColWidth="10" defaultColWidth="11.42578125" defaultRowHeight="15" x14ac:dyDescent="0.25"/>
  <cols>
    <col min="1" max="1" width="9.140625" customWidth="1"/>
    <col min="4" max="4" width="14.28515625" customWidth="1"/>
    <col min="5" max="7" width="18.28515625" customWidth="1"/>
  </cols>
  <sheetData>
    <row r="1" spans="2:12" ht="17.25" customHeight="1" thickTop="1" x14ac:dyDescent="0.25">
      <c r="B1" s="319"/>
      <c r="C1" s="319"/>
      <c r="D1" s="319"/>
      <c r="E1" s="322" t="s">
        <v>0</v>
      </c>
      <c r="F1" s="323"/>
      <c r="G1" s="323"/>
      <c r="H1" s="319"/>
      <c r="I1" s="319"/>
      <c r="J1" s="319"/>
      <c r="K1" s="319"/>
      <c r="L1" s="319"/>
    </row>
    <row r="2" spans="2:12" ht="17.25" customHeight="1" x14ac:dyDescent="0.25">
      <c r="B2" s="320"/>
      <c r="C2" s="320"/>
      <c r="D2" s="320"/>
      <c r="E2" s="324"/>
      <c r="F2" s="324"/>
      <c r="G2" s="324"/>
      <c r="H2" s="320"/>
      <c r="I2" s="320"/>
      <c r="J2" s="320"/>
      <c r="K2" s="320"/>
      <c r="L2" s="320"/>
    </row>
    <row r="3" spans="2:12" ht="17.25" customHeight="1" thickBot="1" x14ac:dyDescent="0.3">
      <c r="B3" s="321"/>
      <c r="C3" s="321"/>
      <c r="D3" s="321"/>
      <c r="E3" s="325"/>
      <c r="F3" s="325"/>
      <c r="G3" s="325"/>
      <c r="H3" s="321"/>
      <c r="I3" s="321"/>
      <c r="J3" s="321"/>
      <c r="K3" s="321"/>
      <c r="L3" s="321"/>
    </row>
    <row r="4" spans="2:12" ht="15.75" thickTop="1" x14ac:dyDescent="0.25"/>
    <row r="5" spans="2:12" x14ac:dyDescent="0.25">
      <c r="B5" s="299" t="s">
        <v>1</v>
      </c>
      <c r="C5" s="299"/>
      <c r="D5" s="299"/>
      <c r="E5" s="300" t="s">
        <v>2</v>
      </c>
      <c r="F5" s="300"/>
      <c r="G5" s="300"/>
      <c r="H5" s="300"/>
      <c r="I5" s="300"/>
      <c r="J5" s="300"/>
      <c r="K5" s="300"/>
      <c r="L5" s="300"/>
    </row>
    <row r="6" spans="2:12" x14ac:dyDescent="0.25">
      <c r="B6" s="299" t="s">
        <v>3</v>
      </c>
      <c r="C6" s="299"/>
      <c r="D6" s="299"/>
      <c r="E6" s="301" t="s">
        <v>4</v>
      </c>
      <c r="F6" s="301"/>
      <c r="G6" s="301"/>
      <c r="H6" s="301"/>
      <c r="I6" s="301"/>
      <c r="J6" s="301"/>
      <c r="K6" s="301"/>
      <c r="L6" s="301"/>
    </row>
    <row r="7" spans="2:12" x14ac:dyDescent="0.25">
      <c r="B7" s="299" t="s">
        <v>5</v>
      </c>
      <c r="C7" s="299"/>
      <c r="D7" s="299"/>
      <c r="E7" s="301" t="s">
        <v>6</v>
      </c>
      <c r="F7" s="301"/>
      <c r="G7" s="301"/>
      <c r="H7" s="301"/>
      <c r="I7" s="301"/>
      <c r="J7" s="301"/>
      <c r="K7" s="301"/>
      <c r="L7" s="301"/>
    </row>
    <row r="8" spans="2:12" x14ac:dyDescent="0.25">
      <c r="B8" s="299" t="s">
        <v>7</v>
      </c>
      <c r="C8" s="299"/>
      <c r="D8" s="299"/>
      <c r="E8" s="301" t="s">
        <v>8</v>
      </c>
      <c r="F8" s="300"/>
      <c r="G8" s="300"/>
      <c r="H8" s="300"/>
      <c r="I8" s="300"/>
      <c r="J8" s="300"/>
      <c r="K8" s="300"/>
      <c r="L8" s="300"/>
    </row>
    <row r="9" spans="2:12" ht="34.5" customHeight="1" x14ac:dyDescent="0.25">
      <c r="B9" s="305" t="s">
        <v>9</v>
      </c>
      <c r="C9" s="305"/>
      <c r="D9" s="305"/>
      <c r="E9" s="301" t="s">
        <v>10</v>
      </c>
      <c r="F9" s="300"/>
      <c r="G9" s="300"/>
      <c r="H9" s="300"/>
      <c r="I9" s="300"/>
      <c r="J9" s="300"/>
      <c r="K9" s="300"/>
      <c r="L9" s="300"/>
    </row>
    <row r="10" spans="2:12" s="12" customFormat="1" ht="34.5" customHeight="1" x14ac:dyDescent="0.25">
      <c r="B10" s="305" t="s">
        <v>11</v>
      </c>
      <c r="C10" s="305"/>
      <c r="D10" s="305"/>
      <c r="E10" s="301" t="s">
        <v>12</v>
      </c>
      <c r="F10" s="300"/>
      <c r="G10" s="300"/>
      <c r="H10" s="300"/>
      <c r="I10" s="300"/>
      <c r="J10" s="300"/>
      <c r="K10" s="300"/>
      <c r="L10" s="300"/>
    </row>
    <row r="11" spans="2:12" x14ac:dyDescent="0.25">
      <c r="B11" s="30"/>
      <c r="C11" s="30"/>
      <c r="D11" s="30"/>
      <c r="E11" s="30"/>
      <c r="F11" s="30"/>
      <c r="G11" s="30"/>
      <c r="H11" s="30"/>
      <c r="I11" s="30"/>
      <c r="J11" s="30"/>
      <c r="K11" s="30"/>
      <c r="L11" s="30"/>
    </row>
    <row r="12" spans="2:12" x14ac:dyDescent="0.25">
      <c r="B12" s="31"/>
      <c r="C12" s="31"/>
      <c r="D12" s="31"/>
      <c r="E12" s="31"/>
      <c r="F12" s="31"/>
      <c r="G12" s="31"/>
      <c r="H12" s="31"/>
      <c r="I12" s="31"/>
      <c r="J12" s="31"/>
      <c r="K12" s="31"/>
      <c r="L12" s="31"/>
    </row>
    <row r="13" spans="2:12" x14ac:dyDescent="0.25">
      <c r="B13" s="306" t="s">
        <v>13</v>
      </c>
      <c r="C13" s="306"/>
      <c r="D13" s="306"/>
      <c r="E13" s="306"/>
      <c r="F13" s="306"/>
      <c r="G13" s="306"/>
      <c r="H13" s="306"/>
      <c r="I13" s="306"/>
      <c r="J13" s="306"/>
      <c r="K13" s="306"/>
      <c r="L13" s="306"/>
    </row>
    <row r="14" spans="2:12" x14ac:dyDescent="0.25">
      <c r="B14" s="32" t="s">
        <v>14</v>
      </c>
      <c r="C14" s="32" t="s">
        <v>15</v>
      </c>
      <c r="D14" s="307" t="s">
        <v>16</v>
      </c>
      <c r="E14" s="308"/>
      <c r="F14" s="308"/>
      <c r="G14" s="308"/>
      <c r="H14" s="308"/>
      <c r="I14" s="308"/>
      <c r="J14" s="309"/>
      <c r="K14" s="307" t="s">
        <v>17</v>
      </c>
      <c r="L14" s="309"/>
    </row>
    <row r="15" spans="2:12" x14ac:dyDescent="0.25">
      <c r="B15" s="33">
        <v>0.1</v>
      </c>
      <c r="C15" s="34">
        <v>45247</v>
      </c>
      <c r="D15" s="302" t="s">
        <v>18</v>
      </c>
      <c r="E15" s="302"/>
      <c r="F15" s="302"/>
      <c r="G15" s="302"/>
      <c r="H15" s="302"/>
      <c r="I15" s="302"/>
      <c r="J15" s="302"/>
      <c r="K15" s="303" t="s">
        <v>19</v>
      </c>
      <c r="L15" s="304"/>
    </row>
    <row r="16" spans="2:12" x14ac:dyDescent="0.25">
      <c r="B16" s="33">
        <v>0.2</v>
      </c>
      <c r="C16" s="34">
        <v>45261</v>
      </c>
      <c r="D16" s="302" t="s">
        <v>20</v>
      </c>
      <c r="E16" s="302"/>
      <c r="F16" s="302"/>
      <c r="G16" s="302"/>
      <c r="H16" s="302"/>
      <c r="I16" s="302"/>
      <c r="J16" s="302"/>
      <c r="K16" s="303" t="s">
        <v>19</v>
      </c>
      <c r="L16" s="304"/>
    </row>
    <row r="17" spans="2:12" x14ac:dyDescent="0.25">
      <c r="B17" s="35">
        <v>0.3</v>
      </c>
      <c r="C17" s="37">
        <v>45267</v>
      </c>
      <c r="D17" s="302" t="s">
        <v>20</v>
      </c>
      <c r="E17" s="302"/>
      <c r="F17" s="302"/>
      <c r="G17" s="302"/>
      <c r="H17" s="302"/>
      <c r="I17" s="302"/>
      <c r="J17" s="302"/>
      <c r="K17" s="303" t="s">
        <v>19</v>
      </c>
      <c r="L17" s="304"/>
    </row>
    <row r="18" spans="2:12" x14ac:dyDescent="0.25">
      <c r="B18" s="36" t="s">
        <v>21</v>
      </c>
      <c r="C18" s="37">
        <v>45278</v>
      </c>
      <c r="D18" s="310" t="s">
        <v>1850</v>
      </c>
      <c r="E18" s="310"/>
      <c r="F18" s="310"/>
      <c r="G18" s="310"/>
      <c r="H18" s="310"/>
      <c r="I18" s="310"/>
      <c r="J18" s="310"/>
      <c r="K18" s="303" t="s">
        <v>22</v>
      </c>
      <c r="L18" s="304"/>
    </row>
    <row r="19" spans="2:12" x14ac:dyDescent="0.25">
      <c r="B19" s="36"/>
      <c r="C19" s="37"/>
      <c r="D19" s="310"/>
      <c r="E19" s="310"/>
      <c r="F19" s="310"/>
      <c r="G19" s="310"/>
      <c r="H19" s="310"/>
      <c r="I19" s="310"/>
      <c r="J19" s="310"/>
      <c r="K19" s="311"/>
      <c r="L19" s="311"/>
    </row>
    <row r="20" spans="2:12" x14ac:dyDescent="0.25">
      <c r="B20" s="36"/>
      <c r="C20" s="37"/>
      <c r="D20" s="310"/>
      <c r="E20" s="310"/>
      <c r="F20" s="310"/>
      <c r="G20" s="310"/>
      <c r="H20" s="310"/>
      <c r="I20" s="310"/>
      <c r="J20" s="310"/>
      <c r="K20" s="311"/>
      <c r="L20" s="311"/>
    </row>
    <row r="21" spans="2:12" x14ac:dyDescent="0.25">
      <c r="B21" s="30"/>
      <c r="C21" s="30"/>
      <c r="D21" s="30"/>
      <c r="E21" s="30"/>
      <c r="F21" s="30"/>
      <c r="G21" s="30"/>
      <c r="H21" s="30"/>
      <c r="I21" s="30"/>
      <c r="J21" s="30"/>
      <c r="K21" s="30"/>
      <c r="L21" s="30"/>
    </row>
    <row r="22" spans="2:12" x14ac:dyDescent="0.25">
      <c r="B22" s="330"/>
      <c r="C22" s="330"/>
      <c r="D22" s="330"/>
      <c r="E22" s="330"/>
      <c r="F22" s="330"/>
      <c r="G22" s="330"/>
      <c r="H22" s="330"/>
      <c r="I22" s="330"/>
      <c r="J22" s="30"/>
      <c r="K22" s="330"/>
      <c r="L22" s="330"/>
    </row>
    <row r="23" spans="2:12" x14ac:dyDescent="0.25">
      <c r="B23" s="306" t="s">
        <v>23</v>
      </c>
      <c r="C23" s="306"/>
      <c r="D23" s="306"/>
      <c r="E23" s="306"/>
      <c r="F23" s="306"/>
      <c r="G23" s="306"/>
      <c r="H23" s="306"/>
      <c r="I23" s="306"/>
      <c r="J23" s="306"/>
      <c r="K23" s="306"/>
      <c r="L23" s="306"/>
    </row>
    <row r="24" spans="2:12" x14ac:dyDescent="0.25">
      <c r="B24" s="326" t="s">
        <v>24</v>
      </c>
      <c r="C24" s="326"/>
      <c r="D24" s="326"/>
      <c r="E24" s="326"/>
      <c r="F24" s="326"/>
      <c r="G24" s="327" t="s">
        <v>25</v>
      </c>
      <c r="H24" s="328"/>
      <c r="I24" s="328"/>
      <c r="J24" s="328"/>
      <c r="K24" s="328"/>
      <c r="L24" s="329"/>
    </row>
    <row r="25" spans="2:12" x14ac:dyDescent="0.25">
      <c r="B25" s="312" t="s">
        <v>26</v>
      </c>
      <c r="C25" s="312"/>
      <c r="D25" s="312"/>
      <c r="E25" s="312"/>
      <c r="F25" s="312"/>
      <c r="G25" s="316" t="s">
        <v>27</v>
      </c>
      <c r="H25" s="317"/>
      <c r="I25" s="317"/>
      <c r="J25" s="317"/>
      <c r="K25" s="317"/>
      <c r="L25" s="318"/>
    </row>
    <row r="26" spans="2:12" x14ac:dyDescent="0.25">
      <c r="B26" s="312" t="s">
        <v>28</v>
      </c>
      <c r="C26" s="312"/>
      <c r="D26" s="312"/>
      <c r="E26" s="312"/>
      <c r="F26" s="312"/>
      <c r="G26" s="316" t="s">
        <v>29</v>
      </c>
      <c r="H26" s="317"/>
      <c r="I26" s="317"/>
      <c r="J26" s="317"/>
      <c r="K26" s="317"/>
      <c r="L26" s="318"/>
    </row>
    <row r="27" spans="2:12" x14ac:dyDescent="0.25">
      <c r="B27" s="312" t="s">
        <v>30</v>
      </c>
      <c r="C27" s="312"/>
      <c r="D27" s="312"/>
      <c r="E27" s="312"/>
      <c r="F27" s="312"/>
      <c r="G27" s="316" t="s">
        <v>31</v>
      </c>
      <c r="H27" s="317"/>
      <c r="I27" s="317"/>
      <c r="J27" s="317"/>
      <c r="K27" s="317"/>
      <c r="L27" s="318"/>
    </row>
    <row r="28" spans="2:12" x14ac:dyDescent="0.25">
      <c r="B28" s="310"/>
      <c r="C28" s="310"/>
      <c r="D28" s="310"/>
      <c r="E28" s="310"/>
      <c r="F28" s="310"/>
      <c r="G28" s="316"/>
      <c r="H28" s="317"/>
      <c r="I28" s="317"/>
      <c r="J28" s="317"/>
      <c r="K28" s="317"/>
      <c r="L28" s="318"/>
    </row>
    <row r="29" spans="2:12" x14ac:dyDescent="0.25">
      <c r="B29" s="312"/>
      <c r="C29" s="312"/>
      <c r="D29" s="312"/>
      <c r="E29" s="312"/>
      <c r="F29" s="312"/>
      <c r="G29" s="313"/>
      <c r="H29" s="314"/>
      <c r="I29" s="314"/>
      <c r="J29" s="314"/>
      <c r="K29" s="314"/>
      <c r="L29" s="315"/>
    </row>
    <row r="30" spans="2:12" x14ac:dyDescent="0.25">
      <c r="B30" s="312"/>
      <c r="C30" s="312"/>
      <c r="D30" s="312"/>
      <c r="E30" s="312"/>
      <c r="F30" s="312"/>
      <c r="G30" s="313"/>
      <c r="H30" s="314"/>
      <c r="I30" s="314"/>
      <c r="J30" s="314"/>
      <c r="K30" s="314"/>
      <c r="L30" s="315"/>
    </row>
    <row r="31" spans="2:12" x14ac:dyDescent="0.25">
      <c r="B31" s="312"/>
      <c r="C31" s="312"/>
      <c r="D31" s="312"/>
      <c r="E31" s="312"/>
      <c r="F31" s="312"/>
      <c r="G31" s="313"/>
      <c r="H31" s="314"/>
      <c r="I31" s="314"/>
      <c r="J31" s="314"/>
      <c r="K31" s="314"/>
      <c r="L31" s="315"/>
    </row>
    <row r="32" spans="2:12" x14ac:dyDescent="0.25">
      <c r="B32" s="312"/>
      <c r="C32" s="312"/>
      <c r="D32" s="312"/>
      <c r="E32" s="312"/>
      <c r="F32" s="312"/>
      <c r="G32" s="313"/>
      <c r="H32" s="314"/>
      <c r="I32" s="314"/>
      <c r="J32" s="314"/>
      <c r="K32" s="314"/>
      <c r="L32" s="315"/>
    </row>
  </sheetData>
  <mergeCells count="52">
    <mergeCell ref="B1:D3"/>
    <mergeCell ref="H1:L3"/>
    <mergeCell ref="E1:G3"/>
    <mergeCell ref="B30:F30"/>
    <mergeCell ref="G30:L30"/>
    <mergeCell ref="B24:F24"/>
    <mergeCell ref="G24:L24"/>
    <mergeCell ref="B25:F25"/>
    <mergeCell ref="G25:L25"/>
    <mergeCell ref="B26:F26"/>
    <mergeCell ref="G26:L26"/>
    <mergeCell ref="D20:J20"/>
    <mergeCell ref="K20:L20"/>
    <mergeCell ref="B22:F22"/>
    <mergeCell ref="G22:I22"/>
    <mergeCell ref="K22:L22"/>
    <mergeCell ref="B31:F31"/>
    <mergeCell ref="G31:L31"/>
    <mergeCell ref="B32:F32"/>
    <mergeCell ref="G32:L32"/>
    <mergeCell ref="B27:F27"/>
    <mergeCell ref="G27:L27"/>
    <mergeCell ref="B28:F28"/>
    <mergeCell ref="G28:L28"/>
    <mergeCell ref="B29:F29"/>
    <mergeCell ref="G29:L29"/>
    <mergeCell ref="B23:L23"/>
    <mergeCell ref="D17:J17"/>
    <mergeCell ref="K17:L17"/>
    <mergeCell ref="D18:J18"/>
    <mergeCell ref="K18:L18"/>
    <mergeCell ref="D19:J19"/>
    <mergeCell ref="K19:L19"/>
    <mergeCell ref="D16:J16"/>
    <mergeCell ref="K16:L16"/>
    <mergeCell ref="B10:D10"/>
    <mergeCell ref="E10:L10"/>
    <mergeCell ref="B8:D8"/>
    <mergeCell ref="E8:L8"/>
    <mergeCell ref="B9:D9"/>
    <mergeCell ref="E9:L9"/>
    <mergeCell ref="B13:L13"/>
    <mergeCell ref="D14:J14"/>
    <mergeCell ref="K14:L14"/>
    <mergeCell ref="D15:J15"/>
    <mergeCell ref="K15:L15"/>
    <mergeCell ref="B5:D5"/>
    <mergeCell ref="E5:L5"/>
    <mergeCell ref="B6:D6"/>
    <mergeCell ref="E6:L6"/>
    <mergeCell ref="B7:D7"/>
    <mergeCell ref="E7:L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F220-CD7E-4DD1-83CF-D3634C7E67C5}">
  <sheetPr codeName="Hoja28"/>
  <dimension ref="B1:K48"/>
  <sheetViews>
    <sheetView topLeftCell="A19" workbookViewId="0">
      <selection activeCell="E49" sqref="E49"/>
    </sheetView>
  </sheetViews>
  <sheetFormatPr baseColWidth="10" defaultColWidth="11.42578125" defaultRowHeight="15" x14ac:dyDescent="0.25"/>
  <cols>
    <col min="1" max="1" width="4.42578125" customWidth="1"/>
    <col min="2" max="2" width="5.5703125" style="3" customWidth="1"/>
    <col min="3" max="3" width="35.7109375" customWidth="1"/>
    <col min="4" max="4" width="8.140625" style="1" bestFit="1" customWidth="1"/>
    <col min="5" max="5" width="42.140625" bestFit="1" customWidth="1"/>
    <col min="6" max="6" width="37.7109375" bestFit="1" customWidth="1"/>
    <col min="7" max="7" width="19.28515625" style="12" bestFit="1" customWidth="1"/>
    <col min="8" max="8" width="66.140625" customWidth="1"/>
    <col min="9" max="9" width="34.5703125" customWidth="1"/>
    <col min="10" max="10" width="34" customWidth="1"/>
    <col min="11" max="11" width="31.5703125" customWidth="1"/>
  </cols>
  <sheetData>
    <row r="1" spans="2:11" ht="24.75" customHeight="1" thickTop="1" x14ac:dyDescent="0.25">
      <c r="B1" s="429"/>
      <c r="C1" s="429"/>
      <c r="D1" s="429"/>
      <c r="E1" s="322" t="s">
        <v>875</v>
      </c>
      <c r="F1" s="322"/>
      <c r="G1" s="322"/>
      <c r="H1" s="322"/>
      <c r="I1" s="48"/>
      <c r="J1" s="319"/>
      <c r="K1" s="319"/>
    </row>
    <row r="2" spans="2:11" ht="24.75" customHeight="1" x14ac:dyDescent="0.25">
      <c r="B2" s="430"/>
      <c r="C2" s="430"/>
      <c r="D2" s="430"/>
      <c r="E2" s="432"/>
      <c r="F2" s="432"/>
      <c r="G2" s="432"/>
      <c r="H2" s="432"/>
      <c r="I2" s="56"/>
      <c r="J2" s="320"/>
      <c r="K2" s="320"/>
    </row>
    <row r="3" spans="2:11" ht="24.75" customHeight="1" thickBot="1" x14ac:dyDescent="0.3">
      <c r="B3" s="431"/>
      <c r="C3" s="431"/>
      <c r="D3" s="431"/>
      <c r="E3" s="433"/>
      <c r="F3" s="433"/>
      <c r="G3" s="433"/>
      <c r="H3" s="433"/>
      <c r="I3" s="57"/>
      <c r="J3" s="321"/>
      <c r="K3" s="321"/>
    </row>
    <row r="4" spans="2:11" ht="15.75" thickTop="1" x14ac:dyDescent="0.25"/>
    <row r="6" spans="2:11" ht="30" x14ac:dyDescent="0.25">
      <c r="B6" s="90" t="s">
        <v>480</v>
      </c>
      <c r="C6" s="90" t="s">
        <v>876</v>
      </c>
      <c r="D6" s="90" t="s">
        <v>877</v>
      </c>
      <c r="E6" s="90" t="s">
        <v>878</v>
      </c>
      <c r="F6" s="90" t="s">
        <v>879</v>
      </c>
      <c r="G6" s="91" t="s">
        <v>880</v>
      </c>
      <c r="H6" s="90" t="s">
        <v>881</v>
      </c>
      <c r="I6" s="90" t="s">
        <v>882</v>
      </c>
      <c r="J6" s="90" t="s">
        <v>883</v>
      </c>
      <c r="K6" s="92" t="s">
        <v>884</v>
      </c>
    </row>
    <row r="7" spans="2:11" x14ac:dyDescent="0.25">
      <c r="B7" s="54">
        <v>1</v>
      </c>
      <c r="C7" s="5" t="s">
        <v>885</v>
      </c>
      <c r="D7" s="47" t="s">
        <v>886</v>
      </c>
      <c r="E7" s="5" t="s">
        <v>887</v>
      </c>
      <c r="F7" s="5" t="s">
        <v>887</v>
      </c>
      <c r="G7" s="93" t="s">
        <v>229</v>
      </c>
      <c r="H7" s="5" t="s">
        <v>888</v>
      </c>
      <c r="I7" s="157" t="s">
        <v>889</v>
      </c>
      <c r="J7" s="5" t="s">
        <v>890</v>
      </c>
      <c r="K7" s="5" t="s">
        <v>891</v>
      </c>
    </row>
    <row r="8" spans="2:11" x14ac:dyDescent="0.25">
      <c r="B8" s="54">
        <v>1</v>
      </c>
      <c r="C8" s="5" t="s">
        <v>885</v>
      </c>
      <c r="D8" s="47" t="s">
        <v>892</v>
      </c>
      <c r="E8" s="5" t="s">
        <v>893</v>
      </c>
      <c r="F8" s="5" t="s">
        <v>893</v>
      </c>
      <c r="G8" s="93" t="s">
        <v>229</v>
      </c>
      <c r="H8" s="5" t="s">
        <v>894</v>
      </c>
      <c r="I8" s="157" t="s">
        <v>895</v>
      </c>
      <c r="J8" s="5" t="s">
        <v>890</v>
      </c>
      <c r="K8" s="5" t="s">
        <v>891</v>
      </c>
    </row>
    <row r="9" spans="2:11" x14ac:dyDescent="0.25">
      <c r="B9" s="54">
        <v>1</v>
      </c>
      <c r="C9" s="5" t="s">
        <v>885</v>
      </c>
      <c r="D9" s="47" t="s">
        <v>896</v>
      </c>
      <c r="E9" s="5" t="s">
        <v>897</v>
      </c>
      <c r="F9" s="5" t="s">
        <v>897</v>
      </c>
      <c r="G9" s="93" t="s">
        <v>229</v>
      </c>
      <c r="H9" s="5" t="s">
        <v>898</v>
      </c>
      <c r="I9" s="157" t="s">
        <v>899</v>
      </c>
      <c r="J9" s="5" t="s">
        <v>890</v>
      </c>
      <c r="K9" s="5" t="s">
        <v>891</v>
      </c>
    </row>
    <row r="10" spans="2:11" x14ac:dyDescent="0.25">
      <c r="B10" s="54">
        <v>1</v>
      </c>
      <c r="C10" s="5" t="s">
        <v>885</v>
      </c>
      <c r="D10" s="47" t="s">
        <v>900</v>
      </c>
      <c r="E10" s="5" t="s">
        <v>901</v>
      </c>
      <c r="F10" s="5" t="s">
        <v>901</v>
      </c>
      <c r="G10" s="93" t="s">
        <v>229</v>
      </c>
      <c r="H10" s="5" t="s">
        <v>902</v>
      </c>
      <c r="I10" s="5"/>
      <c r="J10" s="5" t="s">
        <v>890</v>
      </c>
      <c r="K10" s="5" t="s">
        <v>891</v>
      </c>
    </row>
    <row r="11" spans="2:11" x14ac:dyDescent="0.25">
      <c r="B11" s="54">
        <v>1</v>
      </c>
      <c r="C11" s="5" t="s">
        <v>885</v>
      </c>
      <c r="D11" s="47" t="s">
        <v>903</v>
      </c>
      <c r="E11" s="5" t="s">
        <v>904</v>
      </c>
      <c r="F11" s="5" t="s">
        <v>904</v>
      </c>
      <c r="G11" s="93" t="s">
        <v>229</v>
      </c>
      <c r="H11" s="5" t="s">
        <v>905</v>
      </c>
      <c r="I11" s="5"/>
      <c r="J11" s="5" t="s">
        <v>890</v>
      </c>
      <c r="K11" s="5" t="s">
        <v>891</v>
      </c>
    </row>
    <row r="12" spans="2:11" x14ac:dyDescent="0.25">
      <c r="B12" s="54">
        <v>1</v>
      </c>
      <c r="C12" s="5" t="s">
        <v>885</v>
      </c>
      <c r="D12" s="47" t="s">
        <v>906</v>
      </c>
      <c r="E12" s="94" t="s">
        <v>907</v>
      </c>
      <c r="F12" s="94" t="s">
        <v>907</v>
      </c>
      <c r="G12" s="93" t="s">
        <v>229</v>
      </c>
      <c r="H12" s="5" t="s">
        <v>908</v>
      </c>
      <c r="I12" s="158" t="s">
        <v>909</v>
      </c>
      <c r="J12" s="5" t="s">
        <v>910</v>
      </c>
      <c r="K12" s="5" t="s">
        <v>891</v>
      </c>
    </row>
    <row r="13" spans="2:11" x14ac:dyDescent="0.25">
      <c r="B13" s="54">
        <v>1</v>
      </c>
      <c r="C13" s="5" t="s">
        <v>885</v>
      </c>
      <c r="D13" s="47" t="s">
        <v>911</v>
      </c>
      <c r="E13" s="94" t="s">
        <v>912</v>
      </c>
      <c r="F13" s="94" t="s">
        <v>912</v>
      </c>
      <c r="G13" s="93" t="s">
        <v>913</v>
      </c>
      <c r="H13" s="5" t="s">
        <v>914</v>
      </c>
      <c r="I13" s="158" t="s">
        <v>915</v>
      </c>
      <c r="J13" s="5" t="s">
        <v>910</v>
      </c>
      <c r="K13" s="5" t="s">
        <v>891</v>
      </c>
    </row>
    <row r="14" spans="2:11" x14ac:dyDescent="0.25">
      <c r="B14" s="54">
        <v>1</v>
      </c>
      <c r="C14" s="5" t="s">
        <v>885</v>
      </c>
      <c r="D14" s="47" t="s">
        <v>916</v>
      </c>
      <c r="E14" s="94" t="s">
        <v>917</v>
      </c>
      <c r="F14" s="94" t="s">
        <v>917</v>
      </c>
      <c r="G14" s="93" t="s">
        <v>918</v>
      </c>
      <c r="H14" s="5" t="s">
        <v>919</v>
      </c>
      <c r="I14" s="158" t="s">
        <v>920</v>
      </c>
      <c r="J14" s="5" t="s">
        <v>910</v>
      </c>
      <c r="K14" s="5" t="s">
        <v>891</v>
      </c>
    </row>
    <row r="15" spans="2:11" x14ac:dyDescent="0.25">
      <c r="B15" s="54">
        <v>1</v>
      </c>
      <c r="C15" s="5" t="s">
        <v>885</v>
      </c>
      <c r="D15" s="47" t="s">
        <v>921</v>
      </c>
      <c r="E15" s="94" t="s">
        <v>922</v>
      </c>
      <c r="F15" s="94" t="s">
        <v>922</v>
      </c>
      <c r="G15" s="93" t="s">
        <v>923</v>
      </c>
      <c r="H15" s="5" t="s">
        <v>924</v>
      </c>
      <c r="I15" s="158" t="s">
        <v>925</v>
      </c>
      <c r="J15" s="5" t="s">
        <v>910</v>
      </c>
      <c r="K15" s="5" t="s">
        <v>891</v>
      </c>
    </row>
    <row r="16" spans="2:11" x14ac:dyDescent="0.25">
      <c r="B16" s="54">
        <v>1</v>
      </c>
      <c r="C16" s="5" t="s">
        <v>885</v>
      </c>
      <c r="D16" s="47" t="s">
        <v>926</v>
      </c>
      <c r="E16" s="94" t="s">
        <v>927</v>
      </c>
      <c r="F16" s="94" t="s">
        <v>927</v>
      </c>
      <c r="G16" s="93" t="s">
        <v>928</v>
      </c>
      <c r="H16" s="5" t="s">
        <v>929</v>
      </c>
      <c r="I16" s="158" t="s">
        <v>930</v>
      </c>
      <c r="J16" s="5" t="s">
        <v>910</v>
      </c>
      <c r="K16" s="5" t="s">
        <v>891</v>
      </c>
    </row>
    <row r="17" spans="2:11" x14ac:dyDescent="0.25">
      <c r="B17" s="54">
        <v>1</v>
      </c>
      <c r="C17" s="5" t="s">
        <v>885</v>
      </c>
      <c r="D17" s="47" t="s">
        <v>931</v>
      </c>
      <c r="E17" s="94" t="s">
        <v>932</v>
      </c>
      <c r="F17" s="94" t="s">
        <v>932</v>
      </c>
      <c r="G17" s="93" t="s">
        <v>933</v>
      </c>
      <c r="H17" s="5" t="s">
        <v>934</v>
      </c>
      <c r="I17" s="158" t="s">
        <v>935</v>
      </c>
      <c r="J17" s="5" t="s">
        <v>910</v>
      </c>
      <c r="K17" s="5" t="s">
        <v>891</v>
      </c>
    </row>
    <row r="18" spans="2:11" ht="13.5" customHeight="1" x14ac:dyDescent="0.25">
      <c r="B18" s="54">
        <v>1</v>
      </c>
      <c r="C18" s="5" t="s">
        <v>885</v>
      </c>
      <c r="D18" s="47" t="s">
        <v>936</v>
      </c>
      <c r="E18" s="94" t="s">
        <v>937</v>
      </c>
      <c r="F18" s="94" t="s">
        <v>937</v>
      </c>
      <c r="G18" s="93" t="s">
        <v>938</v>
      </c>
      <c r="H18" s="5" t="s">
        <v>939</v>
      </c>
      <c r="I18" s="158" t="s">
        <v>940</v>
      </c>
      <c r="J18" s="5" t="s">
        <v>910</v>
      </c>
      <c r="K18" s="5" t="s">
        <v>891</v>
      </c>
    </row>
    <row r="19" spans="2:11" x14ac:dyDescent="0.25">
      <c r="B19" s="54">
        <v>1</v>
      </c>
      <c r="C19" s="5" t="s">
        <v>885</v>
      </c>
      <c r="D19" s="47" t="s">
        <v>941</v>
      </c>
      <c r="E19" s="94" t="s">
        <v>942</v>
      </c>
      <c r="F19" s="94" t="s">
        <v>942</v>
      </c>
      <c r="G19" s="93" t="s">
        <v>943</v>
      </c>
      <c r="H19" s="5" t="s">
        <v>944</v>
      </c>
      <c r="I19" s="158" t="s">
        <v>945</v>
      </c>
      <c r="J19" s="5" t="s">
        <v>910</v>
      </c>
      <c r="K19" s="5" t="s">
        <v>891</v>
      </c>
    </row>
    <row r="20" spans="2:11" x14ac:dyDescent="0.25">
      <c r="B20" s="54">
        <v>1</v>
      </c>
      <c r="C20" s="5" t="s">
        <v>885</v>
      </c>
      <c r="D20" s="47" t="s">
        <v>946</v>
      </c>
      <c r="E20" s="94" t="s">
        <v>947</v>
      </c>
      <c r="F20" s="94" t="s">
        <v>947</v>
      </c>
      <c r="G20" s="93" t="s">
        <v>948</v>
      </c>
      <c r="H20" s="5" t="s">
        <v>949</v>
      </c>
      <c r="I20" s="158" t="s">
        <v>950</v>
      </c>
      <c r="J20" s="5" t="s">
        <v>910</v>
      </c>
      <c r="K20" s="5" t="s">
        <v>891</v>
      </c>
    </row>
    <row r="21" spans="2:11" x14ac:dyDescent="0.25">
      <c r="B21" s="54">
        <v>1</v>
      </c>
      <c r="C21" s="5" t="s">
        <v>885</v>
      </c>
      <c r="D21" s="47" t="s">
        <v>951</v>
      </c>
      <c r="E21" s="94" t="s">
        <v>952</v>
      </c>
      <c r="F21" s="94" t="s">
        <v>952</v>
      </c>
      <c r="G21" s="93" t="s">
        <v>953</v>
      </c>
      <c r="H21" s="5" t="s">
        <v>954</v>
      </c>
      <c r="I21" s="158" t="s">
        <v>955</v>
      </c>
      <c r="J21" s="5" t="s">
        <v>956</v>
      </c>
      <c r="K21" s="5" t="s">
        <v>891</v>
      </c>
    </row>
    <row r="22" spans="2:11" x14ac:dyDescent="0.25">
      <c r="B22" s="54">
        <v>1</v>
      </c>
      <c r="C22" s="5" t="s">
        <v>885</v>
      </c>
      <c r="D22" s="47" t="s">
        <v>957</v>
      </c>
      <c r="E22" s="94" t="s">
        <v>958</v>
      </c>
      <c r="F22" s="94" t="s">
        <v>958</v>
      </c>
      <c r="G22" s="93" t="s">
        <v>959</v>
      </c>
      <c r="H22" s="5" t="s">
        <v>960</v>
      </c>
      <c r="I22" s="158" t="s">
        <v>961</v>
      </c>
      <c r="J22" s="5" t="s">
        <v>910</v>
      </c>
      <c r="K22" s="5" t="s">
        <v>891</v>
      </c>
    </row>
    <row r="23" spans="2:11" x14ac:dyDescent="0.25">
      <c r="B23" s="54">
        <v>1</v>
      </c>
      <c r="C23" s="5" t="s">
        <v>885</v>
      </c>
      <c r="D23" s="47" t="s">
        <v>962</v>
      </c>
      <c r="E23" s="94" t="s">
        <v>963</v>
      </c>
      <c r="F23" s="94" t="s">
        <v>963</v>
      </c>
      <c r="G23" s="93" t="s">
        <v>964</v>
      </c>
      <c r="H23" s="5" t="s">
        <v>965</v>
      </c>
      <c r="I23" s="158" t="s">
        <v>966</v>
      </c>
      <c r="J23" s="5" t="s">
        <v>910</v>
      </c>
      <c r="K23" s="5" t="s">
        <v>891</v>
      </c>
    </row>
    <row r="24" spans="2:11" x14ac:dyDescent="0.25">
      <c r="B24" s="54">
        <v>1</v>
      </c>
      <c r="C24" s="5" t="s">
        <v>885</v>
      </c>
      <c r="D24" s="47" t="s">
        <v>967</v>
      </c>
      <c r="E24" s="95" t="s">
        <v>968</v>
      </c>
      <c r="F24" s="95" t="s">
        <v>968</v>
      </c>
      <c r="G24" s="93" t="s">
        <v>969</v>
      </c>
      <c r="H24" s="5" t="s">
        <v>970</v>
      </c>
      <c r="I24" s="159"/>
      <c r="J24" s="5" t="s">
        <v>910</v>
      </c>
      <c r="K24" s="5" t="s">
        <v>891</v>
      </c>
    </row>
    <row r="25" spans="2:11" x14ac:dyDescent="0.25">
      <c r="B25" s="54">
        <v>2</v>
      </c>
      <c r="C25" s="5" t="s">
        <v>971</v>
      </c>
      <c r="D25" s="47" t="s">
        <v>972</v>
      </c>
      <c r="E25" s="5" t="s">
        <v>973</v>
      </c>
      <c r="F25" s="5" t="s">
        <v>974</v>
      </c>
      <c r="G25" s="93" t="s">
        <v>928</v>
      </c>
      <c r="H25" s="5" t="s">
        <v>975</v>
      </c>
      <c r="I25" s="158" t="s">
        <v>976</v>
      </c>
      <c r="J25" s="5" t="s">
        <v>910</v>
      </c>
      <c r="K25" s="5" t="s">
        <v>891</v>
      </c>
    </row>
    <row r="26" spans="2:11" x14ac:dyDescent="0.25">
      <c r="B26" s="54">
        <v>2</v>
      </c>
      <c r="C26" s="5" t="s">
        <v>971</v>
      </c>
      <c r="D26" s="47" t="s">
        <v>977</v>
      </c>
      <c r="E26" s="5" t="s">
        <v>978</v>
      </c>
      <c r="F26" s="5" t="s">
        <v>979</v>
      </c>
      <c r="G26" s="93" t="s">
        <v>980</v>
      </c>
      <c r="H26" s="5" t="s">
        <v>981</v>
      </c>
      <c r="I26" s="158" t="s">
        <v>982</v>
      </c>
      <c r="J26" s="5" t="s">
        <v>910</v>
      </c>
      <c r="K26" s="5" t="s">
        <v>891</v>
      </c>
    </row>
    <row r="27" spans="2:11" x14ac:dyDescent="0.25">
      <c r="B27" s="54">
        <v>2</v>
      </c>
      <c r="C27" s="5" t="s">
        <v>971</v>
      </c>
      <c r="D27" s="47" t="s">
        <v>983</v>
      </c>
      <c r="E27" s="5" t="s">
        <v>984</v>
      </c>
      <c r="F27" s="13" t="s">
        <v>985</v>
      </c>
      <c r="G27" s="58" t="s">
        <v>986</v>
      </c>
      <c r="H27" s="13" t="s">
        <v>987</v>
      </c>
      <c r="I27" s="158" t="s">
        <v>988</v>
      </c>
      <c r="J27" s="13" t="s">
        <v>910</v>
      </c>
      <c r="K27" s="13" t="s">
        <v>891</v>
      </c>
    </row>
    <row r="28" spans="2:11" x14ac:dyDescent="0.25">
      <c r="B28" s="54">
        <v>2</v>
      </c>
      <c r="C28" s="5" t="s">
        <v>971</v>
      </c>
      <c r="D28" s="47" t="s">
        <v>989</v>
      </c>
      <c r="E28" s="5" t="s">
        <v>990</v>
      </c>
      <c r="F28" s="13" t="s">
        <v>991</v>
      </c>
      <c r="G28" s="58" t="s">
        <v>229</v>
      </c>
      <c r="H28" s="13" t="s">
        <v>992</v>
      </c>
      <c r="I28" s="158" t="s">
        <v>899</v>
      </c>
      <c r="J28" s="13" t="s">
        <v>910</v>
      </c>
      <c r="K28" s="13" t="s">
        <v>891</v>
      </c>
    </row>
    <row r="29" spans="2:11" x14ac:dyDescent="0.25">
      <c r="B29" s="54">
        <v>2</v>
      </c>
      <c r="C29" s="5" t="s">
        <v>971</v>
      </c>
      <c r="D29" s="47" t="s">
        <v>993</v>
      </c>
      <c r="E29" s="5" t="s">
        <v>994</v>
      </c>
      <c r="F29" s="13" t="s">
        <v>995</v>
      </c>
      <c r="G29" s="58" t="s">
        <v>996</v>
      </c>
      <c r="H29" s="13" t="s">
        <v>997</v>
      </c>
      <c r="I29" s="158" t="s">
        <v>998</v>
      </c>
      <c r="J29" s="13" t="s">
        <v>910</v>
      </c>
      <c r="K29" s="13" t="s">
        <v>891</v>
      </c>
    </row>
    <row r="30" spans="2:11" x14ac:dyDescent="0.25">
      <c r="B30" s="54">
        <v>2</v>
      </c>
      <c r="C30" s="5" t="s">
        <v>971</v>
      </c>
      <c r="D30" s="47" t="s">
        <v>999</v>
      </c>
      <c r="E30" s="5" t="s">
        <v>1000</v>
      </c>
      <c r="F30" s="13" t="s">
        <v>1001</v>
      </c>
      <c r="G30" s="58" t="s">
        <v>1002</v>
      </c>
      <c r="H30" s="13" t="s">
        <v>1003</v>
      </c>
      <c r="I30" s="159"/>
      <c r="J30" s="13" t="s">
        <v>910</v>
      </c>
      <c r="K30" s="13" t="s">
        <v>891</v>
      </c>
    </row>
    <row r="31" spans="2:11" x14ac:dyDescent="0.25">
      <c r="B31" s="54">
        <v>2</v>
      </c>
      <c r="C31" s="5" t="s">
        <v>971</v>
      </c>
      <c r="D31" s="47" t="s">
        <v>1004</v>
      </c>
      <c r="E31" s="5" t="s">
        <v>1005</v>
      </c>
      <c r="F31" s="13" t="s">
        <v>1006</v>
      </c>
      <c r="G31" s="58" t="s">
        <v>1007</v>
      </c>
      <c r="H31" s="13" t="s">
        <v>919</v>
      </c>
      <c r="I31" s="158" t="s">
        <v>1008</v>
      </c>
      <c r="J31" s="13" t="s">
        <v>910</v>
      </c>
      <c r="K31" s="13" t="s">
        <v>891</v>
      </c>
    </row>
    <row r="32" spans="2:11" x14ac:dyDescent="0.25">
      <c r="B32" s="54">
        <v>2</v>
      </c>
      <c r="C32" s="5" t="s">
        <v>971</v>
      </c>
      <c r="D32" s="47" t="s">
        <v>1009</v>
      </c>
      <c r="E32" s="5" t="s">
        <v>1010</v>
      </c>
      <c r="F32" s="13" t="s">
        <v>1011</v>
      </c>
      <c r="G32" s="58" t="s">
        <v>1012</v>
      </c>
      <c r="H32" s="13" t="s">
        <v>1013</v>
      </c>
      <c r="I32" s="158" t="s">
        <v>1014</v>
      </c>
      <c r="J32" s="13" t="s">
        <v>910</v>
      </c>
      <c r="K32" s="13" t="s">
        <v>891</v>
      </c>
    </row>
    <row r="33" spans="2:11" x14ac:dyDescent="0.25">
      <c r="B33" s="54">
        <v>2</v>
      </c>
      <c r="C33" s="5" t="s">
        <v>971</v>
      </c>
      <c r="D33" s="47" t="s">
        <v>1015</v>
      </c>
      <c r="E33" s="5" t="s">
        <v>1016</v>
      </c>
      <c r="F33" s="13" t="s">
        <v>1017</v>
      </c>
      <c r="G33" s="58" t="s">
        <v>964</v>
      </c>
      <c r="H33" s="13" t="s">
        <v>1018</v>
      </c>
      <c r="I33" s="158" t="s">
        <v>1019</v>
      </c>
      <c r="J33" s="13" t="s">
        <v>910</v>
      </c>
      <c r="K33" s="13" t="s">
        <v>891</v>
      </c>
    </row>
    <row r="34" spans="2:11" x14ac:dyDescent="0.25">
      <c r="B34" s="54">
        <v>2</v>
      </c>
      <c r="C34" s="5" t="s">
        <v>971</v>
      </c>
      <c r="D34" s="47" t="s">
        <v>1020</v>
      </c>
      <c r="E34" s="5" t="s">
        <v>1021</v>
      </c>
      <c r="F34" s="13" t="s">
        <v>1022</v>
      </c>
      <c r="G34" s="58" t="s">
        <v>1023</v>
      </c>
      <c r="H34" s="13" t="s">
        <v>970</v>
      </c>
      <c r="I34" s="158" t="s">
        <v>1024</v>
      </c>
      <c r="J34" s="13" t="s">
        <v>910</v>
      </c>
      <c r="K34" s="13" t="s">
        <v>891</v>
      </c>
    </row>
    <row r="35" spans="2:11" x14ac:dyDescent="0.25">
      <c r="B35" s="54">
        <v>2</v>
      </c>
      <c r="C35" s="5" t="s">
        <v>971</v>
      </c>
      <c r="D35" s="47" t="s">
        <v>1025</v>
      </c>
      <c r="E35" s="5" t="s">
        <v>1026</v>
      </c>
      <c r="F35" s="13" t="s">
        <v>1027</v>
      </c>
      <c r="G35" s="58" t="s">
        <v>1028</v>
      </c>
      <c r="H35" s="13" t="s">
        <v>1029</v>
      </c>
      <c r="I35" s="158" t="s">
        <v>1030</v>
      </c>
      <c r="J35" s="13" t="s">
        <v>910</v>
      </c>
      <c r="K35" s="13" t="s">
        <v>891</v>
      </c>
    </row>
    <row r="36" spans="2:11" ht="29.25" customHeight="1" x14ac:dyDescent="0.25">
      <c r="B36" s="54">
        <v>2</v>
      </c>
      <c r="C36" s="5" t="s">
        <v>1031</v>
      </c>
      <c r="D36" s="47" t="s">
        <v>1032</v>
      </c>
      <c r="E36" s="13" t="s">
        <v>1033</v>
      </c>
      <c r="F36" s="13" t="s">
        <v>1034</v>
      </c>
      <c r="G36" s="58" t="s">
        <v>1035</v>
      </c>
      <c r="H36" s="96" t="s">
        <v>1036</v>
      </c>
      <c r="I36" s="96"/>
      <c r="J36" s="13" t="s">
        <v>1037</v>
      </c>
      <c r="K36" s="13" t="s">
        <v>891</v>
      </c>
    </row>
    <row r="37" spans="2:11" ht="29.25" customHeight="1" x14ac:dyDescent="0.25">
      <c r="B37" s="54"/>
      <c r="C37" s="5" t="s">
        <v>1031</v>
      </c>
      <c r="D37" s="47"/>
      <c r="E37" s="13" t="s">
        <v>1033</v>
      </c>
      <c r="F37" s="13" t="s">
        <v>1038</v>
      </c>
      <c r="G37" s="58" t="s">
        <v>1035</v>
      </c>
      <c r="H37" t="s">
        <v>1039</v>
      </c>
      <c r="I37" s="96"/>
      <c r="J37" s="13" t="s">
        <v>1040</v>
      </c>
      <c r="K37" s="13" t="s">
        <v>891</v>
      </c>
    </row>
    <row r="38" spans="2:11" x14ac:dyDescent="0.25">
      <c r="B38" s="54">
        <v>3</v>
      </c>
      <c r="C38" s="5" t="s">
        <v>1041</v>
      </c>
      <c r="D38" s="47" t="s">
        <v>1042</v>
      </c>
      <c r="E38" s="5" t="s">
        <v>1043</v>
      </c>
      <c r="F38" s="13" t="s">
        <v>1044</v>
      </c>
      <c r="G38" s="58" t="s">
        <v>1035</v>
      </c>
      <c r="H38" s="13" t="s">
        <v>1045</v>
      </c>
      <c r="I38" s="13"/>
      <c r="J38" s="13" t="s">
        <v>890</v>
      </c>
      <c r="K38" s="13" t="s">
        <v>891</v>
      </c>
    </row>
    <row r="39" spans="2:11" x14ac:dyDescent="0.25">
      <c r="B39" s="54">
        <v>4</v>
      </c>
      <c r="C39" s="5" t="s">
        <v>1046</v>
      </c>
      <c r="D39" s="47" t="s">
        <v>1047</v>
      </c>
      <c r="E39" s="5" t="s">
        <v>882</v>
      </c>
      <c r="F39" s="160" t="s">
        <v>1048</v>
      </c>
      <c r="G39" s="58" t="s">
        <v>1035</v>
      </c>
      <c r="H39" s="13" t="s">
        <v>1035</v>
      </c>
      <c r="I39" s="96" t="s">
        <v>1049</v>
      </c>
      <c r="J39" s="13" t="s">
        <v>1040</v>
      </c>
      <c r="K39" s="13" t="s">
        <v>891</v>
      </c>
    </row>
    <row r="40" spans="2:11" ht="17.25" customHeight="1" x14ac:dyDescent="0.25">
      <c r="B40" s="54">
        <v>4</v>
      </c>
      <c r="C40" s="5" t="s">
        <v>1046</v>
      </c>
      <c r="D40" s="47" t="s">
        <v>1050</v>
      </c>
      <c r="E40" s="5" t="s">
        <v>882</v>
      </c>
      <c r="F40" s="160" t="s">
        <v>1051</v>
      </c>
      <c r="G40" s="58" t="s">
        <v>1035</v>
      </c>
      <c r="H40" s="13" t="s">
        <v>1035</v>
      </c>
      <c r="I40" s="161" t="s">
        <v>1052</v>
      </c>
      <c r="J40" s="13" t="s">
        <v>1040</v>
      </c>
      <c r="K40" s="13" t="s">
        <v>891</v>
      </c>
    </row>
    <row r="41" spans="2:11" x14ac:dyDescent="0.25">
      <c r="B41" s="54">
        <v>4</v>
      </c>
      <c r="C41" s="5" t="s">
        <v>1046</v>
      </c>
      <c r="D41" s="47" t="s">
        <v>1053</v>
      </c>
      <c r="E41" s="5" t="s">
        <v>882</v>
      </c>
      <c r="F41" s="160" t="s">
        <v>1054</v>
      </c>
      <c r="G41" s="58" t="s">
        <v>1035</v>
      </c>
      <c r="H41" s="13" t="s">
        <v>1035</v>
      </c>
      <c r="I41" s="96" t="s">
        <v>1055</v>
      </c>
      <c r="J41" s="13" t="s">
        <v>1040</v>
      </c>
      <c r="K41" s="13" t="s">
        <v>891</v>
      </c>
    </row>
    <row r="42" spans="2:11" x14ac:dyDescent="0.25">
      <c r="B42" s="54">
        <v>4</v>
      </c>
      <c r="C42" s="5" t="s">
        <v>1046</v>
      </c>
      <c r="D42" s="47" t="s">
        <v>1056</v>
      </c>
      <c r="E42" s="5" t="s">
        <v>882</v>
      </c>
      <c r="F42" s="160" t="s">
        <v>1057</v>
      </c>
      <c r="G42" s="58" t="s">
        <v>1035</v>
      </c>
      <c r="H42" s="13" t="s">
        <v>1035</v>
      </c>
      <c r="I42" s="96" t="s">
        <v>1058</v>
      </c>
      <c r="J42" s="13" t="s">
        <v>1040</v>
      </c>
      <c r="K42" s="13" t="s">
        <v>1057</v>
      </c>
    </row>
    <row r="43" spans="2:11" x14ac:dyDescent="0.25">
      <c r="B43" s="54">
        <v>5</v>
      </c>
      <c r="C43" s="5" t="s">
        <v>1059</v>
      </c>
      <c r="D43" s="47" t="s">
        <v>1060</v>
      </c>
      <c r="E43" s="5" t="s">
        <v>1061</v>
      </c>
      <c r="F43" s="96" t="s">
        <v>1062</v>
      </c>
      <c r="G43" s="58" t="s">
        <v>1035</v>
      </c>
      <c r="H43" s="13" t="s">
        <v>1063</v>
      </c>
      <c r="I43" s="13"/>
      <c r="J43" s="13" t="s">
        <v>1040</v>
      </c>
      <c r="K43" s="13" t="s">
        <v>891</v>
      </c>
    </row>
    <row r="44" spans="2:11" x14ac:dyDescent="0.25">
      <c r="B44" s="54">
        <v>5</v>
      </c>
      <c r="C44" s="5" t="s">
        <v>1059</v>
      </c>
      <c r="D44" s="47" t="s">
        <v>1064</v>
      </c>
      <c r="E44" s="5" t="s">
        <v>1065</v>
      </c>
      <c r="F44" s="5" t="s">
        <v>1065</v>
      </c>
      <c r="G44" s="58" t="s">
        <v>1035</v>
      </c>
      <c r="H44" s="96" t="s">
        <v>1066</v>
      </c>
      <c r="I44" s="96"/>
      <c r="J44" s="13" t="s">
        <v>1067</v>
      </c>
      <c r="K44" s="13" t="s">
        <v>1068</v>
      </c>
    </row>
    <row r="45" spans="2:11" x14ac:dyDescent="0.25">
      <c r="B45" s="54">
        <v>6</v>
      </c>
      <c r="C45" s="5" t="s">
        <v>1069</v>
      </c>
      <c r="D45" s="47" t="s">
        <v>1070</v>
      </c>
      <c r="E45" s="5" t="s">
        <v>1071</v>
      </c>
      <c r="F45" s="5" t="s">
        <v>1071</v>
      </c>
      <c r="G45" s="58" t="s">
        <v>1035</v>
      </c>
      <c r="H45" s="13" t="s">
        <v>1072</v>
      </c>
      <c r="I45" s="13"/>
      <c r="J45" s="13" t="s">
        <v>1040</v>
      </c>
      <c r="K45" s="13" t="s">
        <v>1057</v>
      </c>
    </row>
    <row r="46" spans="2:11" ht="39" customHeight="1" x14ac:dyDescent="0.25">
      <c r="B46" s="54">
        <v>6</v>
      </c>
      <c r="C46" s="5" t="s">
        <v>1069</v>
      </c>
      <c r="D46" s="47" t="s">
        <v>1073</v>
      </c>
      <c r="E46" s="5" t="s">
        <v>1074</v>
      </c>
      <c r="F46" s="5" t="s">
        <v>1074</v>
      </c>
      <c r="G46" s="58" t="s">
        <v>1035</v>
      </c>
      <c r="H46" s="96" t="s">
        <v>1075</v>
      </c>
      <c r="I46" s="96"/>
      <c r="J46" s="13" t="s">
        <v>1040</v>
      </c>
      <c r="K46" s="13" t="s">
        <v>1057</v>
      </c>
    </row>
    <row r="47" spans="2:11" x14ac:dyDescent="0.25">
      <c r="B47" s="54">
        <v>6</v>
      </c>
      <c r="C47" s="5" t="s">
        <v>1069</v>
      </c>
      <c r="D47" s="47" t="s">
        <v>1076</v>
      </c>
      <c r="E47" s="5" t="s">
        <v>1077</v>
      </c>
      <c r="F47" s="5" t="s">
        <v>1077</v>
      </c>
      <c r="G47" s="58" t="s">
        <v>1035</v>
      </c>
      <c r="H47" s="13" t="s">
        <v>1072</v>
      </c>
      <c r="I47" s="13"/>
      <c r="J47" s="13" t="s">
        <v>1040</v>
      </c>
      <c r="K47" s="13" t="s">
        <v>1057</v>
      </c>
    </row>
    <row r="48" spans="2:11" x14ac:dyDescent="0.25">
      <c r="B48" s="54">
        <v>6</v>
      </c>
      <c r="C48" s="5" t="s">
        <v>1069</v>
      </c>
      <c r="D48" s="47" t="s">
        <v>1078</v>
      </c>
      <c r="E48" s="5" t="s">
        <v>1079</v>
      </c>
      <c r="F48" s="5" t="s">
        <v>1079</v>
      </c>
      <c r="G48" s="58" t="s">
        <v>1035</v>
      </c>
      <c r="H48" s="96" t="s">
        <v>1080</v>
      </c>
      <c r="I48" s="96"/>
      <c r="J48" s="13" t="s">
        <v>1040</v>
      </c>
      <c r="K48" s="13" t="s">
        <v>1057</v>
      </c>
    </row>
  </sheetData>
  <mergeCells count="3">
    <mergeCell ref="J1:K3"/>
    <mergeCell ref="B1:D3"/>
    <mergeCell ref="E1:H3"/>
  </mergeCells>
  <hyperlinks>
    <hyperlink ref="H36" r:id="rId1" xr:uid="{EA54D2A6-1039-433A-B5E9-24F03727C62D}"/>
    <hyperlink ref="I41" r:id="rId2" xr:uid="{4E38D325-0286-45F7-8EDD-91943D511155}"/>
    <hyperlink ref="I39" r:id="rId3" xr:uid="{64D8E1C8-CBC5-41DB-A697-1E3770092AEA}"/>
    <hyperlink ref="I40" r:id="rId4" xr:uid="{C786AE1C-6969-4401-85E3-7D8A384B02A2}"/>
    <hyperlink ref="I42" r:id="rId5" xr:uid="{C03E5AD6-5AA4-4751-953C-20B662F1CC7F}"/>
    <hyperlink ref="H46" r:id="rId6" xr:uid="{76BD955F-DC61-4C8A-8842-B14513095DEF}"/>
    <hyperlink ref="H48" r:id="rId7" xr:uid="{66C1584B-20D7-45CB-A2D7-0E7120DB78F3}"/>
    <hyperlink ref="H44" r:id="rId8" xr:uid="{778CD4E3-07FA-4E70-B73E-0459C9B62F94}"/>
    <hyperlink ref="I7" r:id="rId9" xr:uid="{F9E81F7B-028C-4FFC-A2E1-866F76B8C79A}"/>
    <hyperlink ref="I8" r:id="rId10" xr:uid="{84FC6464-9CBF-49A9-8B10-A2BD841F0E2A}"/>
    <hyperlink ref="I9" r:id="rId11" xr:uid="{781FC265-E4D6-40C1-A73A-9D924A31151B}"/>
    <hyperlink ref="I25" r:id="rId12" display="mailto:  raljurer@invima.gov.co" xr:uid="{3A593A93-A648-4EB9-ACFE-28DC6EF8BF12}"/>
    <hyperlink ref="I26" r:id="rId13" display="mailto:gttcostacaribe2@invima.gov.co" xr:uid="{3002ACA9-3D08-4DA0-BAC4-93E5AA7B9AF3}"/>
    <hyperlink ref="I27" r:id="rId14" display="mailto:gttoriente1@invima.gov.co" xr:uid="{4CBFA43B-E242-4B41-892B-B753A591E68B}"/>
    <hyperlink ref="I28" r:id="rId15" display="mailto:ccotesp@invima.gov.co" xr:uid="{2F163854-16D9-4BBA-95FA-BDB6430CE4C6}"/>
    <hyperlink ref="I29" r:id="rId16" display="mailto:mmorenop@invima.gov.co" xr:uid="{241FCE97-C6D0-4613-9451-0A7D69B0B2CA}"/>
    <hyperlink ref="I31" r:id="rId17" display="mailto:gttoccidente1@invima.gov.co" xr:uid="{854C2C87-62C0-411C-A2D3-3FC81EE80446}"/>
    <hyperlink ref="I32" r:id="rId18" display="mailto:gttoccidente2@invima.gov.co" xr:uid="{DE847675-874F-411A-920C-41B2A5849220}"/>
    <hyperlink ref="I33" r:id="rId19" display="mailto:averdugom1@invima.gov.co" xr:uid="{9FD1938D-4CBD-4867-A8BC-0AD851546679}"/>
    <hyperlink ref="I34" r:id="rId20" display="mailto:gttorinoquia@invima.gov.co" xr:uid="{17D9CD4D-D4F9-40DA-B2D7-A12CA3B00158}"/>
    <hyperlink ref="I35" r:id="rId21" display="mailto:clopeze@invima.gov.co" xr:uid="{4D87EB02-92D9-4708-B25B-AAE0AB09D147}"/>
    <hyperlink ref="I12" r:id="rId22" display="mailto:aeropuertobogota@invima.gov.co" xr:uid="{5C99C420-778B-4E0E-AD19-E7232497F6D5}"/>
    <hyperlink ref="I13" r:id="rId23" display="mailto:aeropuertopalmira@invima.gov.co" xr:uid="{F77CB984-920C-465D-8084-4F0BAB1AF6FE}"/>
    <hyperlink ref="I14" r:id="rId24" display="mailto:aeropuertorionegro@invima.gov.co" xr:uid="{EECD0D1C-1F1C-4E68-A695-9A5CCFBB67C4}"/>
    <hyperlink ref="I15" r:id="rId25" display="mailto:puertosantamarta@invima.gov.co" xr:uid="{5F3AB5F2-2D38-44CF-A3F2-3CBDF20C928D}"/>
    <hyperlink ref="I16" r:id="rId26" display="mailto:puertobarranquilla@invima.gov.co" xr:uid="{4B938748-9367-4F1D-9BCF-1A9F85FD797F}"/>
    <hyperlink ref="I17" r:id="rId27" display="mailto:pmbuenaventura@invima.gov.co" xr:uid="{50BEC952-E2C1-42FB-B277-26964ED9EE7A}"/>
    <hyperlink ref="I18" r:id="rId28" display="mailto:puertocartagena@invima.gov.co" xr:uid="{BB21EB3B-5069-4E52-A83E-BC6B44920B0E}"/>
    <hyperlink ref="I19" r:id="rId29" display="mailto:pasofronterizoleticia@invima.gov.co" xr:uid="{4CF940E2-0E8D-4530-ACE5-02AA819D305B}"/>
    <hyperlink ref="I20" r:id="rId30" display="mailto:pfparaguachon@invima.gov.co" xr:uid="{6BACBE35-B3E0-417F-8078-5FBAE5E8D572}"/>
    <hyperlink ref="I21" r:id="rId31" display="mailto:pfcucuta@invima.gov.co" xr:uid="{8030EE7D-AB68-488A-B49B-49B23D8F58CC}"/>
    <hyperlink ref="I22" r:id="rId32" display="mailto:pfsanmiguel@invima.gov.co" xr:uid="{F38467C3-F1B4-4A42-B44B-3EFB3B0BE314}"/>
    <hyperlink ref="I23" r:id="rId33" display="mailto:pasofronterizoipiales@invima.gov.co" xr:uid="{F5FE8DC6-8E88-4645-9DE7-6C0965CE430F}"/>
  </hyperlinks>
  <pageMargins left="0.7" right="0.7" top="0.75" bottom="0.75" header="0.3" footer="0.3"/>
  <drawing r:id="rId3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9A31D-3D1D-4C71-A8F3-04234F9D3B2F}">
  <dimension ref="B1:G17"/>
  <sheetViews>
    <sheetView topLeftCell="A10" zoomScale="110" zoomScaleNormal="110" workbookViewId="0">
      <selection activeCell="F16" sqref="F16"/>
    </sheetView>
  </sheetViews>
  <sheetFormatPr baseColWidth="10" defaultColWidth="11.42578125" defaultRowHeight="15" x14ac:dyDescent="0.25"/>
  <cols>
    <col min="1" max="1" width="4.42578125" customWidth="1"/>
    <col min="2" max="2" width="38.42578125" style="3" customWidth="1"/>
    <col min="3" max="3" width="35.7109375" customWidth="1"/>
    <col min="4" max="4" width="44.42578125" style="1" customWidth="1"/>
    <col min="5" max="5" width="75.7109375" hidden="1" customWidth="1"/>
    <col min="6" max="6" width="66.85546875" customWidth="1"/>
    <col min="7" max="7" width="26.140625" customWidth="1"/>
  </cols>
  <sheetData>
    <row r="1" spans="2:7" ht="24.75" customHeight="1" thickTop="1" x14ac:dyDescent="0.25">
      <c r="B1" s="429"/>
      <c r="C1" s="435" t="s">
        <v>1081</v>
      </c>
      <c r="D1" s="436"/>
      <c r="E1" s="437"/>
      <c r="F1" s="334"/>
      <c r="G1" s="336"/>
    </row>
    <row r="2" spans="2:7" ht="24.75" customHeight="1" x14ac:dyDescent="0.25">
      <c r="B2" s="430"/>
      <c r="C2" s="438"/>
      <c r="D2" s="422"/>
      <c r="E2" s="439"/>
      <c r="F2" s="337"/>
      <c r="G2" s="339"/>
    </row>
    <row r="3" spans="2:7" ht="24.75" customHeight="1" thickBot="1" x14ac:dyDescent="0.3">
      <c r="B3" s="431"/>
      <c r="C3" s="440"/>
      <c r="D3" s="441"/>
      <c r="E3" s="442"/>
      <c r="F3" s="340"/>
      <c r="G3" s="342"/>
    </row>
    <row r="4" spans="2:7" ht="15.75" thickTop="1" x14ac:dyDescent="0.25"/>
    <row r="5" spans="2:7" x14ac:dyDescent="0.25">
      <c r="D5"/>
      <c r="E5" s="1"/>
    </row>
    <row r="6" spans="2:7" x14ac:dyDescent="0.25">
      <c r="B6" s="91" t="s">
        <v>1082</v>
      </c>
      <c r="C6" s="91" t="s">
        <v>252</v>
      </c>
      <c r="D6" s="91" t="s">
        <v>1083</v>
      </c>
      <c r="E6" s="91" t="s">
        <v>1084</v>
      </c>
      <c r="F6" s="91" t="s">
        <v>1085</v>
      </c>
      <c r="G6" s="174" t="s">
        <v>1086</v>
      </c>
    </row>
    <row r="7" spans="2:7" ht="25.5" x14ac:dyDescent="0.25">
      <c r="B7" s="50" t="s">
        <v>1087</v>
      </c>
      <c r="C7" s="162" t="s">
        <v>1088</v>
      </c>
      <c r="D7" s="162" t="s">
        <v>1089</v>
      </c>
      <c r="E7" s="162" t="s">
        <v>1090</v>
      </c>
      <c r="F7" s="162" t="s">
        <v>1091</v>
      </c>
      <c r="G7" s="162" t="s">
        <v>1092</v>
      </c>
    </row>
    <row r="8" spans="2:7" ht="38.25" x14ac:dyDescent="0.25">
      <c r="B8" s="434" t="s">
        <v>1093</v>
      </c>
      <c r="C8" s="162" t="s">
        <v>1094</v>
      </c>
      <c r="D8" s="162" t="s">
        <v>891</v>
      </c>
      <c r="E8" s="162" t="s">
        <v>1095</v>
      </c>
      <c r="F8" s="162" t="s">
        <v>1096</v>
      </c>
      <c r="G8" s="162" t="s">
        <v>1092</v>
      </c>
    </row>
    <row r="9" spans="2:7" ht="153" x14ac:dyDescent="0.25">
      <c r="B9" s="434"/>
      <c r="C9" s="163" t="s">
        <v>1097</v>
      </c>
      <c r="D9" s="162" t="s">
        <v>1098</v>
      </c>
      <c r="E9" s="162" t="s">
        <v>1099</v>
      </c>
      <c r="F9" s="162" t="s">
        <v>1100</v>
      </c>
      <c r="G9" s="162" t="s">
        <v>1092</v>
      </c>
    </row>
    <row r="10" spans="2:7" ht="63.75" x14ac:dyDescent="0.25">
      <c r="B10" s="434"/>
      <c r="C10" s="162" t="s">
        <v>1101</v>
      </c>
      <c r="D10" s="162" t="s">
        <v>1102</v>
      </c>
      <c r="E10" s="162" t="s">
        <v>1103</v>
      </c>
      <c r="F10" s="162" t="s">
        <v>1104</v>
      </c>
      <c r="G10" s="162" t="s">
        <v>1092</v>
      </c>
    </row>
    <row r="11" spans="2:7" ht="51" x14ac:dyDescent="0.25">
      <c r="B11" s="434" t="s">
        <v>1105</v>
      </c>
      <c r="C11" s="162" t="s">
        <v>1106</v>
      </c>
      <c r="D11" s="162" t="s">
        <v>1107</v>
      </c>
      <c r="E11" s="162" t="s">
        <v>1108</v>
      </c>
      <c r="F11" s="162" t="s">
        <v>1109</v>
      </c>
      <c r="G11" s="162" t="s">
        <v>1092</v>
      </c>
    </row>
    <row r="12" spans="2:7" ht="51" x14ac:dyDescent="0.25">
      <c r="B12" s="434"/>
      <c r="C12" s="163" t="s">
        <v>1110</v>
      </c>
      <c r="D12" s="162" t="s">
        <v>1111</v>
      </c>
      <c r="E12" s="162" t="s">
        <v>1112</v>
      </c>
      <c r="F12" s="162" t="s">
        <v>1113</v>
      </c>
      <c r="G12" s="162" t="s">
        <v>1092</v>
      </c>
    </row>
    <row r="13" spans="2:7" ht="63.75" x14ac:dyDescent="0.25">
      <c r="B13" s="434"/>
      <c r="C13" s="162" t="s">
        <v>1114</v>
      </c>
      <c r="D13" s="162" t="s">
        <v>1115</v>
      </c>
      <c r="E13" s="162" t="s">
        <v>1116</v>
      </c>
      <c r="F13" s="162" t="s">
        <v>1117</v>
      </c>
      <c r="G13" s="162" t="s">
        <v>1092</v>
      </c>
    </row>
    <row r="14" spans="2:7" ht="38.25" x14ac:dyDescent="0.25">
      <c r="B14" s="434"/>
      <c r="C14" s="162" t="s">
        <v>1118</v>
      </c>
      <c r="D14" s="162" t="s">
        <v>1119</v>
      </c>
      <c r="E14" s="162" t="s">
        <v>1120</v>
      </c>
      <c r="F14" s="162" t="s">
        <v>1121</v>
      </c>
      <c r="G14" s="162" t="s">
        <v>1092</v>
      </c>
    </row>
    <row r="15" spans="2:7" ht="51" x14ac:dyDescent="0.25">
      <c r="B15" s="434"/>
      <c r="C15" s="162" t="s">
        <v>1122</v>
      </c>
      <c r="D15" s="162" t="s">
        <v>1123</v>
      </c>
      <c r="E15" s="162" t="s">
        <v>1124</v>
      </c>
      <c r="F15" s="162" t="s">
        <v>1125</v>
      </c>
      <c r="G15" s="162" t="s">
        <v>1092</v>
      </c>
    </row>
    <row r="16" spans="2:7" ht="51" x14ac:dyDescent="0.25">
      <c r="B16" s="434"/>
      <c r="C16" s="162" t="s">
        <v>1126</v>
      </c>
      <c r="D16" s="162" t="s">
        <v>1127</v>
      </c>
      <c r="E16" s="162" t="s">
        <v>1128</v>
      </c>
      <c r="F16" s="162" t="s">
        <v>1129</v>
      </c>
      <c r="G16" s="162" t="s">
        <v>1092</v>
      </c>
    </row>
    <row r="17" spans="2:7" ht="38.25" x14ac:dyDescent="0.25">
      <c r="B17" s="50" t="s">
        <v>1130</v>
      </c>
      <c r="C17" s="162" t="s">
        <v>1131</v>
      </c>
      <c r="D17" s="162" t="s">
        <v>1132</v>
      </c>
      <c r="E17" s="162" t="s">
        <v>1133</v>
      </c>
      <c r="F17" s="162" t="s">
        <v>1134</v>
      </c>
      <c r="G17" s="162" t="s">
        <v>1092</v>
      </c>
    </row>
  </sheetData>
  <mergeCells count="5">
    <mergeCell ref="F1:G3"/>
    <mergeCell ref="B1:B3"/>
    <mergeCell ref="B8:B10"/>
    <mergeCell ref="B11:B16"/>
    <mergeCell ref="C1:E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E4614-CC54-4C35-B4CD-C3929F985F05}">
  <sheetPr codeName="Hoja8"/>
  <dimension ref="B1:I152"/>
  <sheetViews>
    <sheetView showGridLines="0" zoomScale="92" zoomScaleNormal="115" workbookViewId="0">
      <selection sqref="A1:XFD4"/>
    </sheetView>
  </sheetViews>
  <sheetFormatPr baseColWidth="10" defaultColWidth="12.5703125" defaultRowHeight="15.75" customHeight="1" x14ac:dyDescent="0.25"/>
  <cols>
    <col min="3" max="3" width="32.85546875" customWidth="1"/>
    <col min="4" max="4" width="14.42578125" customWidth="1"/>
    <col min="5" max="5" width="46" style="12" bestFit="1" customWidth="1"/>
    <col min="6" max="6" width="14.28515625" style="12" bestFit="1" customWidth="1"/>
    <col min="7" max="7" width="65.7109375" style="2" customWidth="1"/>
    <col min="8" max="8" width="6.85546875" bestFit="1" customWidth="1"/>
    <col min="9" max="9" width="42.28515625" style="12" customWidth="1"/>
  </cols>
  <sheetData>
    <row r="1" spans="2:9" ht="15.75" customHeight="1" x14ac:dyDescent="0.25">
      <c r="B1" s="454"/>
      <c r="C1" s="455"/>
      <c r="D1" s="456"/>
      <c r="E1" s="415" t="s">
        <v>1135</v>
      </c>
      <c r="F1" s="462"/>
      <c r="G1" s="462"/>
      <c r="H1" s="454"/>
      <c r="I1" s="456"/>
    </row>
    <row r="2" spans="2:9" ht="15.75" customHeight="1" x14ac:dyDescent="0.25">
      <c r="B2" s="457"/>
      <c r="C2" s="333"/>
      <c r="D2" s="458"/>
      <c r="E2" s="463"/>
      <c r="F2" s="332"/>
      <c r="G2" s="332"/>
      <c r="H2" s="457"/>
      <c r="I2" s="458"/>
    </row>
    <row r="3" spans="2:9" ht="15.75" customHeight="1" x14ac:dyDescent="0.25">
      <c r="B3" s="457"/>
      <c r="C3" s="333"/>
      <c r="D3" s="458"/>
      <c r="E3" s="463"/>
      <c r="F3" s="332"/>
      <c r="G3" s="332"/>
      <c r="H3" s="457"/>
      <c r="I3" s="458"/>
    </row>
    <row r="4" spans="2:9" ht="30.75" customHeight="1" thickBot="1" x14ac:dyDescent="0.3">
      <c r="B4" s="459"/>
      <c r="C4" s="460"/>
      <c r="D4" s="461"/>
      <c r="E4" s="464"/>
      <c r="F4" s="465"/>
      <c r="G4" s="465"/>
      <c r="H4" s="459"/>
      <c r="I4" s="461"/>
    </row>
    <row r="6" spans="2:9" ht="15.75" customHeight="1" x14ac:dyDescent="0.25">
      <c r="B6" s="451" t="s">
        <v>1136</v>
      </c>
      <c r="C6" s="451"/>
      <c r="D6" s="451"/>
      <c r="E6" s="451"/>
      <c r="F6" s="451"/>
      <c r="G6" s="451"/>
      <c r="H6" s="451"/>
      <c r="I6" s="451"/>
    </row>
    <row r="7" spans="2:9" ht="15.75" customHeight="1" x14ac:dyDescent="0.25">
      <c r="B7" s="452" t="s">
        <v>1137</v>
      </c>
      <c r="C7" s="452"/>
      <c r="D7" s="452"/>
      <c r="E7" s="452"/>
      <c r="F7" s="452" t="s">
        <v>1136</v>
      </c>
      <c r="G7" s="452"/>
      <c r="H7" s="452"/>
      <c r="I7" s="452"/>
    </row>
    <row r="8" spans="2:9" ht="15.75" customHeight="1" x14ac:dyDescent="0.45">
      <c r="B8" s="453" t="s">
        <v>1138</v>
      </c>
      <c r="C8" s="453"/>
      <c r="D8" s="453" t="s">
        <v>1139</v>
      </c>
      <c r="E8" s="453"/>
      <c r="F8" s="453" t="s">
        <v>1140</v>
      </c>
      <c r="G8" s="453"/>
      <c r="H8" s="453" t="s">
        <v>1141</v>
      </c>
      <c r="I8" s="453"/>
    </row>
    <row r="9" spans="2:9" ht="15.75" customHeight="1" x14ac:dyDescent="0.45">
      <c r="B9" s="105" t="s">
        <v>252</v>
      </c>
      <c r="C9" s="105" t="s">
        <v>24</v>
      </c>
      <c r="D9" s="104" t="s">
        <v>252</v>
      </c>
      <c r="E9" s="106" t="s">
        <v>24</v>
      </c>
      <c r="F9" s="106" t="s">
        <v>252</v>
      </c>
      <c r="G9" s="107" t="s">
        <v>24</v>
      </c>
      <c r="H9" s="104" t="s">
        <v>252</v>
      </c>
      <c r="I9" s="106" t="s">
        <v>24</v>
      </c>
    </row>
    <row r="10" spans="2:9" ht="15.75" customHeight="1" x14ac:dyDescent="0.45">
      <c r="B10" s="450" t="s">
        <v>1142</v>
      </c>
      <c r="C10" s="450" t="s">
        <v>1089</v>
      </c>
      <c r="D10" s="164" t="s">
        <v>1143</v>
      </c>
      <c r="E10" s="165" t="s">
        <v>1144</v>
      </c>
      <c r="F10" s="165" t="s">
        <v>1145</v>
      </c>
      <c r="G10" s="166" t="s">
        <v>1146</v>
      </c>
      <c r="H10" s="167"/>
      <c r="I10" s="165" t="s">
        <v>1147</v>
      </c>
    </row>
    <row r="11" spans="2:9" ht="15.75" customHeight="1" x14ac:dyDescent="0.45">
      <c r="B11" s="450"/>
      <c r="C11" s="450"/>
      <c r="D11" s="164" t="s">
        <v>1143</v>
      </c>
      <c r="E11" s="165" t="s">
        <v>1144</v>
      </c>
      <c r="F11" s="165" t="s">
        <v>1148</v>
      </c>
      <c r="G11" s="166" t="s">
        <v>1149</v>
      </c>
      <c r="H11" s="167"/>
      <c r="I11" s="165" t="s">
        <v>1147</v>
      </c>
    </row>
    <row r="12" spans="2:9" ht="15.75" customHeight="1" x14ac:dyDescent="0.45">
      <c r="B12" s="450"/>
      <c r="C12" s="450"/>
      <c r="D12" s="164" t="s">
        <v>1143</v>
      </c>
      <c r="E12" s="165" t="s">
        <v>1144</v>
      </c>
      <c r="F12" s="165" t="s">
        <v>1150</v>
      </c>
      <c r="G12" s="166" t="s">
        <v>1151</v>
      </c>
      <c r="H12" s="167"/>
      <c r="I12" s="165" t="s">
        <v>1147</v>
      </c>
    </row>
    <row r="13" spans="2:9" ht="15.75" customHeight="1" x14ac:dyDescent="0.45">
      <c r="B13" s="450"/>
      <c r="C13" s="450"/>
      <c r="D13" s="164" t="s">
        <v>1143</v>
      </c>
      <c r="E13" s="165" t="s">
        <v>1144</v>
      </c>
      <c r="F13" s="165" t="s">
        <v>1152</v>
      </c>
      <c r="G13" s="166" t="s">
        <v>1153</v>
      </c>
      <c r="H13" s="167"/>
      <c r="I13" s="165" t="s">
        <v>1147</v>
      </c>
    </row>
    <row r="14" spans="2:9" ht="15.75" customHeight="1" x14ac:dyDescent="0.45">
      <c r="B14" s="450"/>
      <c r="C14" s="450"/>
      <c r="D14" s="164" t="s">
        <v>1143</v>
      </c>
      <c r="E14" s="165" t="s">
        <v>1144</v>
      </c>
      <c r="F14" s="165" t="s">
        <v>1154</v>
      </c>
      <c r="G14" s="166" t="s">
        <v>1155</v>
      </c>
      <c r="H14" s="167"/>
      <c r="I14" s="165" t="s">
        <v>1147</v>
      </c>
    </row>
    <row r="15" spans="2:9" ht="15.75" customHeight="1" x14ac:dyDescent="0.45">
      <c r="B15" s="450"/>
      <c r="C15" s="450"/>
      <c r="D15" s="164" t="s">
        <v>1143</v>
      </c>
      <c r="E15" s="165" t="s">
        <v>1144</v>
      </c>
      <c r="F15" s="165" t="s">
        <v>1156</v>
      </c>
      <c r="G15" s="166" t="s">
        <v>1157</v>
      </c>
      <c r="H15" s="167"/>
      <c r="I15" s="165" t="s">
        <v>1147</v>
      </c>
    </row>
    <row r="16" spans="2:9" ht="15.75" customHeight="1" x14ac:dyDescent="0.45">
      <c r="B16" s="450"/>
      <c r="C16" s="450"/>
      <c r="D16" s="164" t="s">
        <v>1158</v>
      </c>
      <c r="E16" s="165" t="s">
        <v>1159</v>
      </c>
      <c r="F16" s="165" t="s">
        <v>1160</v>
      </c>
      <c r="G16" s="166" t="s">
        <v>1161</v>
      </c>
      <c r="H16" s="167"/>
      <c r="I16" s="165" t="s">
        <v>1147</v>
      </c>
    </row>
    <row r="17" spans="2:9" ht="15.75" customHeight="1" x14ac:dyDescent="0.45">
      <c r="B17" s="450"/>
      <c r="C17" s="450"/>
      <c r="D17" s="164" t="s">
        <v>1158</v>
      </c>
      <c r="E17" s="165" t="s">
        <v>1159</v>
      </c>
      <c r="F17" s="165" t="s">
        <v>1162</v>
      </c>
      <c r="G17" s="166" t="s">
        <v>1163</v>
      </c>
      <c r="H17" s="167"/>
      <c r="I17" s="165" t="s">
        <v>1147</v>
      </c>
    </row>
    <row r="18" spans="2:9" ht="15.75" customHeight="1" x14ac:dyDescent="0.45">
      <c r="B18" s="450"/>
      <c r="C18" s="450"/>
      <c r="D18" s="164" t="s">
        <v>1158</v>
      </c>
      <c r="E18" s="165" t="s">
        <v>1159</v>
      </c>
      <c r="F18" s="165" t="s">
        <v>1164</v>
      </c>
      <c r="G18" s="166" t="s">
        <v>1165</v>
      </c>
      <c r="H18" s="167"/>
      <c r="I18" s="165" t="s">
        <v>1147</v>
      </c>
    </row>
    <row r="19" spans="2:9" ht="15.75" customHeight="1" x14ac:dyDescent="0.45">
      <c r="B19" s="450"/>
      <c r="C19" s="450"/>
      <c r="D19" s="164" t="s">
        <v>1166</v>
      </c>
      <c r="E19" s="165" t="s">
        <v>1167</v>
      </c>
      <c r="F19" s="165" t="s">
        <v>1168</v>
      </c>
      <c r="G19" s="166" t="s">
        <v>1169</v>
      </c>
      <c r="H19" s="167"/>
      <c r="I19" s="165" t="s">
        <v>80</v>
      </c>
    </row>
    <row r="20" spans="2:9" ht="15.75" customHeight="1" x14ac:dyDescent="0.45">
      <c r="B20" s="450"/>
      <c r="C20" s="450"/>
      <c r="D20" s="164" t="s">
        <v>1166</v>
      </c>
      <c r="E20" s="165" t="s">
        <v>1167</v>
      </c>
      <c r="F20" s="165" t="s">
        <v>1170</v>
      </c>
      <c r="G20" s="166" t="s">
        <v>1171</v>
      </c>
      <c r="H20" s="167"/>
      <c r="I20" s="165" t="s">
        <v>80</v>
      </c>
    </row>
    <row r="21" spans="2:9" ht="15.75" customHeight="1" x14ac:dyDescent="0.45">
      <c r="B21" s="450"/>
      <c r="C21" s="450"/>
      <c r="D21" s="164" t="s">
        <v>1172</v>
      </c>
      <c r="E21" s="165" t="s">
        <v>1173</v>
      </c>
      <c r="F21" s="165" t="s">
        <v>1174</v>
      </c>
      <c r="G21" s="166" t="s">
        <v>1175</v>
      </c>
      <c r="H21" s="167"/>
      <c r="I21" s="165" t="s">
        <v>1176</v>
      </c>
    </row>
    <row r="22" spans="2:9" ht="15.75" customHeight="1" x14ac:dyDescent="0.45">
      <c r="B22" s="450"/>
      <c r="C22" s="450"/>
      <c r="D22" s="164" t="s">
        <v>1172</v>
      </c>
      <c r="E22" s="165" t="s">
        <v>1173</v>
      </c>
      <c r="F22" s="165" t="s">
        <v>1177</v>
      </c>
      <c r="G22" s="166" t="s">
        <v>1178</v>
      </c>
      <c r="H22" s="167"/>
      <c r="I22" s="165" t="s">
        <v>1176</v>
      </c>
    </row>
    <row r="23" spans="2:9" ht="15.75" customHeight="1" x14ac:dyDescent="0.45">
      <c r="B23" s="450"/>
      <c r="C23" s="450"/>
      <c r="D23" s="164" t="s">
        <v>1172</v>
      </c>
      <c r="E23" s="165" t="s">
        <v>1173</v>
      </c>
      <c r="F23" s="165" t="s">
        <v>1179</v>
      </c>
      <c r="G23" s="166" t="s">
        <v>1180</v>
      </c>
      <c r="H23" s="167"/>
      <c r="I23" s="165" t="s">
        <v>1176</v>
      </c>
    </row>
    <row r="24" spans="2:9" ht="15.75" customHeight="1" x14ac:dyDescent="0.25">
      <c r="B24" s="449" t="s">
        <v>1181</v>
      </c>
      <c r="C24" s="449" t="s">
        <v>891</v>
      </c>
      <c r="D24" s="49" t="s">
        <v>1182</v>
      </c>
      <c r="E24" s="108" t="s">
        <v>1183</v>
      </c>
      <c r="F24" s="108" t="s">
        <v>1184</v>
      </c>
      <c r="G24" s="108" t="s">
        <v>1185</v>
      </c>
      <c r="H24" s="49"/>
      <c r="I24" s="108" t="s">
        <v>1186</v>
      </c>
    </row>
    <row r="25" spans="2:9" ht="15.75" customHeight="1" x14ac:dyDescent="0.25">
      <c r="B25" s="449"/>
      <c r="C25" s="449"/>
      <c r="D25" s="49" t="s">
        <v>1182</v>
      </c>
      <c r="E25" s="108" t="s">
        <v>1183</v>
      </c>
      <c r="F25" s="108" t="s">
        <v>1187</v>
      </c>
      <c r="G25" s="108" t="s">
        <v>1188</v>
      </c>
      <c r="H25" s="49"/>
      <c r="I25" s="108" t="s">
        <v>1186</v>
      </c>
    </row>
    <row r="26" spans="2:9" ht="15.75" customHeight="1" x14ac:dyDescent="0.25">
      <c r="B26" s="449"/>
      <c r="C26" s="449"/>
      <c r="D26" s="49" t="s">
        <v>1182</v>
      </c>
      <c r="E26" s="108" t="s">
        <v>1183</v>
      </c>
      <c r="F26" s="108" t="s">
        <v>1189</v>
      </c>
      <c r="G26" s="108" t="s">
        <v>1190</v>
      </c>
      <c r="H26" s="49"/>
      <c r="I26" s="108" t="s">
        <v>1186</v>
      </c>
    </row>
    <row r="27" spans="2:9" ht="15.75" customHeight="1" x14ac:dyDescent="0.25">
      <c r="B27" s="449"/>
      <c r="C27" s="449"/>
      <c r="D27" s="49" t="s">
        <v>1191</v>
      </c>
      <c r="E27" s="108" t="s">
        <v>1192</v>
      </c>
      <c r="F27" s="108" t="s">
        <v>1184</v>
      </c>
      <c r="G27" s="108" t="s">
        <v>1185</v>
      </c>
      <c r="H27" s="49"/>
      <c r="I27" s="108" t="s">
        <v>1186</v>
      </c>
    </row>
    <row r="28" spans="2:9" ht="15.75" customHeight="1" x14ac:dyDescent="0.25">
      <c r="B28" s="449"/>
      <c r="C28" s="449"/>
      <c r="D28" s="49" t="s">
        <v>1191</v>
      </c>
      <c r="E28" s="108" t="s">
        <v>1192</v>
      </c>
      <c r="F28" s="108" t="s">
        <v>1193</v>
      </c>
      <c r="G28" s="108" t="s">
        <v>1194</v>
      </c>
      <c r="H28" s="49"/>
      <c r="I28" s="108" t="s">
        <v>1186</v>
      </c>
    </row>
    <row r="29" spans="2:9" ht="15.75" customHeight="1" x14ac:dyDescent="0.25">
      <c r="B29" s="449"/>
      <c r="C29" s="449"/>
      <c r="D29" s="49" t="s">
        <v>1191</v>
      </c>
      <c r="E29" s="108" t="s">
        <v>1192</v>
      </c>
      <c r="F29" s="108" t="s">
        <v>1195</v>
      </c>
      <c r="G29" s="108" t="s">
        <v>1196</v>
      </c>
      <c r="H29" s="49"/>
      <c r="I29" s="108" t="s">
        <v>1186</v>
      </c>
    </row>
    <row r="30" spans="2:9" ht="15.75" customHeight="1" x14ac:dyDescent="0.25">
      <c r="B30" s="449"/>
      <c r="C30" s="449"/>
      <c r="D30" s="49" t="s">
        <v>1197</v>
      </c>
      <c r="E30" s="108" t="s">
        <v>1198</v>
      </c>
      <c r="F30" s="108" t="s">
        <v>1184</v>
      </c>
      <c r="G30" s="108" t="s">
        <v>1185</v>
      </c>
      <c r="H30" s="49"/>
      <c r="I30" s="108" t="s">
        <v>1186</v>
      </c>
    </row>
    <row r="31" spans="2:9" ht="15.75" customHeight="1" x14ac:dyDescent="0.25">
      <c r="B31" s="449"/>
      <c r="C31" s="449"/>
      <c r="D31" s="49" t="s">
        <v>1197</v>
      </c>
      <c r="E31" s="108" t="s">
        <v>1198</v>
      </c>
      <c r="F31" s="108" t="s">
        <v>1199</v>
      </c>
      <c r="G31" s="108" t="s">
        <v>1200</v>
      </c>
      <c r="H31" s="49"/>
      <c r="I31" s="108" t="s">
        <v>1186</v>
      </c>
    </row>
    <row r="32" spans="2:9" ht="15.75" customHeight="1" x14ac:dyDescent="0.45">
      <c r="B32" s="447" t="s">
        <v>1201</v>
      </c>
      <c r="C32" s="447" t="s">
        <v>1098</v>
      </c>
      <c r="D32" s="168" t="s">
        <v>1202</v>
      </c>
      <c r="E32" s="169" t="s">
        <v>1203</v>
      </c>
      <c r="F32" s="170" t="s">
        <v>1204</v>
      </c>
      <c r="G32" s="166" t="s">
        <v>1205</v>
      </c>
      <c r="H32" s="171"/>
      <c r="I32" s="170" t="s">
        <v>1206</v>
      </c>
    </row>
    <row r="33" spans="2:9" ht="15.75" customHeight="1" x14ac:dyDescent="0.45">
      <c r="B33" s="447"/>
      <c r="C33" s="447"/>
      <c r="D33" s="172" t="s">
        <v>1202</v>
      </c>
      <c r="E33" s="166" t="s">
        <v>1203</v>
      </c>
      <c r="F33" s="165" t="s">
        <v>1207</v>
      </c>
      <c r="G33" s="166" t="s">
        <v>1208</v>
      </c>
      <c r="H33" s="167"/>
      <c r="I33" s="165" t="s">
        <v>1206</v>
      </c>
    </row>
    <row r="34" spans="2:9" ht="15.75" customHeight="1" x14ac:dyDescent="0.45">
      <c r="B34" s="447"/>
      <c r="C34" s="447"/>
      <c r="D34" s="172" t="s">
        <v>1202</v>
      </c>
      <c r="E34" s="166" t="s">
        <v>1203</v>
      </c>
      <c r="F34" s="165" t="s">
        <v>1209</v>
      </c>
      <c r="G34" s="166" t="s">
        <v>1210</v>
      </c>
      <c r="H34" s="167"/>
      <c r="I34" s="165" t="s">
        <v>1206</v>
      </c>
    </row>
    <row r="35" spans="2:9" ht="15.75" customHeight="1" x14ac:dyDescent="0.45">
      <c r="B35" s="447"/>
      <c r="C35" s="447"/>
      <c r="D35" s="172" t="s">
        <v>1202</v>
      </c>
      <c r="E35" s="166" t="s">
        <v>1203</v>
      </c>
      <c r="F35" s="165" t="s">
        <v>1211</v>
      </c>
      <c r="G35" s="166" t="s">
        <v>1212</v>
      </c>
      <c r="H35" s="167"/>
      <c r="I35" s="165" t="s">
        <v>1206</v>
      </c>
    </row>
    <row r="36" spans="2:9" ht="15.75" customHeight="1" x14ac:dyDescent="0.45">
      <c r="B36" s="447"/>
      <c r="C36" s="447"/>
      <c r="D36" s="172" t="s">
        <v>1202</v>
      </c>
      <c r="E36" s="166" t="s">
        <v>1203</v>
      </c>
      <c r="F36" s="165" t="s">
        <v>1213</v>
      </c>
      <c r="G36" s="166" t="s">
        <v>1214</v>
      </c>
      <c r="H36" s="167"/>
      <c r="I36" s="165" t="s">
        <v>1206</v>
      </c>
    </row>
    <row r="37" spans="2:9" ht="15.75" customHeight="1" x14ac:dyDescent="0.45">
      <c r="B37" s="447"/>
      <c r="C37" s="447"/>
      <c r="D37" s="172" t="s">
        <v>1202</v>
      </c>
      <c r="E37" s="166" t="s">
        <v>1203</v>
      </c>
      <c r="F37" s="165" t="s">
        <v>1215</v>
      </c>
      <c r="G37" s="166" t="s">
        <v>1216</v>
      </c>
      <c r="H37" s="167"/>
      <c r="I37" s="165" t="s">
        <v>1206</v>
      </c>
    </row>
    <row r="38" spans="2:9" ht="15.75" customHeight="1" x14ac:dyDescent="0.45">
      <c r="B38" s="447"/>
      <c r="C38" s="447"/>
      <c r="D38" s="172" t="s">
        <v>1202</v>
      </c>
      <c r="E38" s="166" t="s">
        <v>1203</v>
      </c>
      <c r="F38" s="165" t="s">
        <v>1217</v>
      </c>
      <c r="G38" s="166" t="s">
        <v>1218</v>
      </c>
      <c r="H38" s="167"/>
      <c r="I38" s="165" t="s">
        <v>1206</v>
      </c>
    </row>
    <row r="39" spans="2:9" ht="15.75" customHeight="1" x14ac:dyDescent="0.45">
      <c r="B39" s="447"/>
      <c r="C39" s="447"/>
      <c r="D39" s="172" t="s">
        <v>1202</v>
      </c>
      <c r="E39" s="166" t="s">
        <v>1203</v>
      </c>
      <c r="F39" s="165" t="s">
        <v>1219</v>
      </c>
      <c r="G39" s="166" t="s">
        <v>1220</v>
      </c>
      <c r="H39" s="167"/>
      <c r="I39" s="165" t="s">
        <v>1206</v>
      </c>
    </row>
    <row r="40" spans="2:9" ht="15.75" customHeight="1" x14ac:dyDescent="0.45">
      <c r="B40" s="447"/>
      <c r="C40" s="447"/>
      <c r="D40" s="172" t="s">
        <v>1202</v>
      </c>
      <c r="E40" s="166" t="s">
        <v>1203</v>
      </c>
      <c r="F40" s="165" t="s">
        <v>1221</v>
      </c>
      <c r="G40" s="166" t="s">
        <v>1222</v>
      </c>
      <c r="H40" s="167"/>
      <c r="I40" s="165" t="s">
        <v>1206</v>
      </c>
    </row>
    <row r="41" spans="2:9" ht="15.75" customHeight="1" x14ac:dyDescent="0.45">
      <c r="B41" s="447"/>
      <c r="C41" s="447"/>
      <c r="D41" s="164" t="s">
        <v>1223</v>
      </c>
      <c r="E41" s="165" t="s">
        <v>1224</v>
      </c>
      <c r="F41" s="165" t="s">
        <v>1225</v>
      </c>
      <c r="G41" s="166" t="s">
        <v>1226</v>
      </c>
      <c r="H41" s="167"/>
      <c r="I41" s="165" t="s">
        <v>1227</v>
      </c>
    </row>
    <row r="42" spans="2:9" ht="15.75" customHeight="1" x14ac:dyDescent="0.45">
      <c r="B42" s="447"/>
      <c r="C42" s="447"/>
      <c r="D42" s="164" t="s">
        <v>1223</v>
      </c>
      <c r="E42" s="165" t="s">
        <v>1224</v>
      </c>
      <c r="F42" s="165" t="s">
        <v>1228</v>
      </c>
      <c r="G42" s="166" t="s">
        <v>1229</v>
      </c>
      <c r="H42" s="167"/>
      <c r="I42" s="165" t="s">
        <v>1227</v>
      </c>
    </row>
    <row r="43" spans="2:9" ht="15.75" customHeight="1" x14ac:dyDescent="0.45">
      <c r="B43" s="447"/>
      <c r="C43" s="447"/>
      <c r="D43" s="164" t="s">
        <v>1223</v>
      </c>
      <c r="E43" s="165" t="s">
        <v>1224</v>
      </c>
      <c r="F43" s="165" t="s">
        <v>1230</v>
      </c>
      <c r="G43" s="166" t="s">
        <v>1231</v>
      </c>
      <c r="H43" s="167"/>
      <c r="I43" s="165" t="s">
        <v>1227</v>
      </c>
    </row>
    <row r="44" spans="2:9" ht="15.75" customHeight="1" x14ac:dyDescent="0.45">
      <c r="B44" s="447"/>
      <c r="C44" s="447"/>
      <c r="D44" s="164" t="s">
        <v>1223</v>
      </c>
      <c r="E44" s="165" t="s">
        <v>1224</v>
      </c>
      <c r="F44" s="165" t="s">
        <v>1232</v>
      </c>
      <c r="G44" s="166" t="s">
        <v>1233</v>
      </c>
      <c r="H44" s="167"/>
      <c r="I44" s="165" t="s">
        <v>1227</v>
      </c>
    </row>
    <row r="45" spans="2:9" ht="15.75" customHeight="1" x14ac:dyDescent="0.45">
      <c r="B45" s="447"/>
      <c r="C45" s="447"/>
      <c r="D45" s="164" t="s">
        <v>1223</v>
      </c>
      <c r="E45" s="165" t="s">
        <v>1224</v>
      </c>
      <c r="F45" s="165" t="s">
        <v>1234</v>
      </c>
      <c r="G45" s="166" t="s">
        <v>1235</v>
      </c>
      <c r="H45" s="167"/>
      <c r="I45" s="165" t="s">
        <v>1227</v>
      </c>
    </row>
    <row r="46" spans="2:9" ht="15.75" customHeight="1" x14ac:dyDescent="0.45">
      <c r="B46" s="447"/>
      <c r="C46" s="447"/>
      <c r="D46" s="164" t="s">
        <v>1223</v>
      </c>
      <c r="E46" s="165" t="s">
        <v>1224</v>
      </c>
      <c r="F46" s="165" t="s">
        <v>1236</v>
      </c>
      <c r="G46" s="166" t="s">
        <v>1237</v>
      </c>
      <c r="H46" s="167"/>
      <c r="I46" s="165" t="s">
        <v>1238</v>
      </c>
    </row>
    <row r="47" spans="2:9" ht="15.75" customHeight="1" x14ac:dyDescent="0.45">
      <c r="B47" s="447"/>
      <c r="C47" s="447"/>
      <c r="D47" s="164" t="s">
        <v>1223</v>
      </c>
      <c r="E47" s="165" t="s">
        <v>1224</v>
      </c>
      <c r="F47" s="165" t="s">
        <v>1239</v>
      </c>
      <c r="G47" s="166" t="s">
        <v>1240</v>
      </c>
      <c r="H47" s="167"/>
      <c r="I47" s="165" t="s">
        <v>1241</v>
      </c>
    </row>
    <row r="48" spans="2:9" ht="15.75" customHeight="1" x14ac:dyDescent="0.45">
      <c r="B48" s="447"/>
      <c r="C48" s="447"/>
      <c r="D48" s="172" t="s">
        <v>1242</v>
      </c>
      <c r="E48" s="165" t="s">
        <v>1243</v>
      </c>
      <c r="F48" s="165" t="s">
        <v>1244</v>
      </c>
      <c r="G48" s="166" t="s">
        <v>1245</v>
      </c>
      <c r="H48" s="167"/>
      <c r="I48" s="165" t="s">
        <v>1246</v>
      </c>
    </row>
    <row r="49" spans="2:9" ht="15.75" customHeight="1" x14ac:dyDescent="0.45">
      <c r="B49" s="447"/>
      <c r="C49" s="447"/>
      <c r="D49" s="172" t="s">
        <v>1242</v>
      </c>
      <c r="E49" s="165" t="s">
        <v>1243</v>
      </c>
      <c r="F49" s="165" t="s">
        <v>1247</v>
      </c>
      <c r="G49" s="166" t="s">
        <v>1248</v>
      </c>
      <c r="H49" s="167"/>
      <c r="I49" s="165" t="s">
        <v>1249</v>
      </c>
    </row>
    <row r="50" spans="2:9" ht="15.75" customHeight="1" x14ac:dyDescent="0.45">
      <c r="B50" s="447"/>
      <c r="C50" s="447"/>
      <c r="D50" s="172" t="s">
        <v>1250</v>
      </c>
      <c r="E50" s="165" t="s">
        <v>1251</v>
      </c>
      <c r="F50" s="165" t="s">
        <v>1252</v>
      </c>
      <c r="G50" s="166" t="s">
        <v>1253</v>
      </c>
      <c r="H50" s="167"/>
      <c r="I50" s="165" t="s">
        <v>83</v>
      </c>
    </row>
    <row r="51" spans="2:9" ht="15.75" customHeight="1" x14ac:dyDescent="0.45">
      <c r="B51" s="447"/>
      <c r="C51" s="447"/>
      <c r="D51" s="172" t="s">
        <v>1250</v>
      </c>
      <c r="E51" s="165" t="s">
        <v>1251</v>
      </c>
      <c r="F51" s="165" t="s">
        <v>1254</v>
      </c>
      <c r="G51" s="166" t="s">
        <v>1255</v>
      </c>
      <c r="H51" s="167"/>
      <c r="I51" s="165" t="s">
        <v>83</v>
      </c>
    </row>
    <row r="52" spans="2:9" ht="15.75" customHeight="1" x14ac:dyDescent="0.45">
      <c r="B52" s="447"/>
      <c r="C52" s="447"/>
      <c r="D52" s="172" t="s">
        <v>1250</v>
      </c>
      <c r="E52" s="165" t="s">
        <v>1251</v>
      </c>
      <c r="F52" s="165" t="s">
        <v>1256</v>
      </c>
      <c r="G52" s="166" t="s">
        <v>1257</v>
      </c>
      <c r="H52" s="167"/>
      <c r="I52" s="165" t="s">
        <v>83</v>
      </c>
    </row>
    <row r="53" spans="2:9" ht="15.75" customHeight="1" x14ac:dyDescent="0.45">
      <c r="B53" s="447"/>
      <c r="C53" s="447"/>
      <c r="D53" s="172" t="s">
        <v>1250</v>
      </c>
      <c r="E53" s="165" t="s">
        <v>1251</v>
      </c>
      <c r="F53" s="165" t="s">
        <v>1258</v>
      </c>
      <c r="G53" s="166" t="s">
        <v>1259</v>
      </c>
      <c r="H53" s="167"/>
      <c r="I53" s="165" t="s">
        <v>83</v>
      </c>
    </row>
    <row r="54" spans="2:9" ht="15.75" customHeight="1" x14ac:dyDescent="0.45">
      <c r="B54" s="447"/>
      <c r="C54" s="447"/>
      <c r="D54" s="172" t="s">
        <v>1250</v>
      </c>
      <c r="E54" s="165" t="s">
        <v>1251</v>
      </c>
      <c r="F54" s="165" t="s">
        <v>1260</v>
      </c>
      <c r="G54" s="166" t="s">
        <v>1261</v>
      </c>
      <c r="H54" s="167"/>
      <c r="I54" s="165" t="s">
        <v>83</v>
      </c>
    </row>
    <row r="55" spans="2:9" ht="15.75" customHeight="1" x14ac:dyDescent="0.45">
      <c r="B55" s="447"/>
      <c r="C55" s="447"/>
      <c r="D55" s="172" t="s">
        <v>1250</v>
      </c>
      <c r="E55" s="165" t="s">
        <v>1251</v>
      </c>
      <c r="F55" s="165" t="s">
        <v>1262</v>
      </c>
      <c r="G55" s="166" t="s">
        <v>1263</v>
      </c>
      <c r="H55" s="167"/>
      <c r="I55" s="165" t="s">
        <v>83</v>
      </c>
    </row>
    <row r="56" spans="2:9" ht="15.75" customHeight="1" x14ac:dyDescent="0.45">
      <c r="B56" s="447"/>
      <c r="C56" s="447"/>
      <c r="D56" s="172" t="s">
        <v>1250</v>
      </c>
      <c r="E56" s="165" t="s">
        <v>1251</v>
      </c>
      <c r="F56" s="165" t="s">
        <v>1264</v>
      </c>
      <c r="G56" s="166" t="s">
        <v>1265</v>
      </c>
      <c r="H56" s="167"/>
      <c r="I56" s="165" t="s">
        <v>83</v>
      </c>
    </row>
    <row r="57" spans="2:9" ht="15.75" customHeight="1" x14ac:dyDescent="0.45">
      <c r="B57" s="448"/>
      <c r="C57" s="448"/>
      <c r="D57" s="165" t="s">
        <v>1266</v>
      </c>
      <c r="E57" s="165" t="s">
        <v>1267</v>
      </c>
      <c r="F57" s="165" t="s">
        <v>1268</v>
      </c>
      <c r="G57" s="166" t="s">
        <v>1269</v>
      </c>
      <c r="H57" s="167"/>
      <c r="I57" s="165" t="s">
        <v>1227</v>
      </c>
    </row>
    <row r="58" spans="2:9" ht="15.75" customHeight="1" x14ac:dyDescent="0.25">
      <c r="B58" s="443" t="s">
        <v>1270</v>
      </c>
      <c r="C58" s="443" t="s">
        <v>1102</v>
      </c>
      <c r="D58" s="49" t="s">
        <v>1271</v>
      </c>
      <c r="E58" s="108" t="s">
        <v>1272</v>
      </c>
      <c r="F58" s="108" t="s">
        <v>1273</v>
      </c>
      <c r="G58" s="108" t="s">
        <v>1274</v>
      </c>
      <c r="H58" s="49"/>
      <c r="I58" s="108"/>
    </row>
    <row r="59" spans="2:9" ht="15.75" customHeight="1" x14ac:dyDescent="0.25">
      <c r="B59" s="444"/>
      <c r="C59" s="444"/>
      <c r="D59" s="49" t="s">
        <v>1271</v>
      </c>
      <c r="E59" s="108" t="s">
        <v>1272</v>
      </c>
      <c r="F59" s="108" t="s">
        <v>1275</v>
      </c>
      <c r="G59" s="108" t="s">
        <v>1276</v>
      </c>
      <c r="H59" s="49"/>
      <c r="I59" s="108"/>
    </row>
    <row r="60" spans="2:9" ht="15.75" customHeight="1" x14ac:dyDescent="0.25">
      <c r="B60" s="444"/>
      <c r="C60" s="444"/>
      <c r="D60" s="49" t="s">
        <v>1277</v>
      </c>
      <c r="E60" s="108" t="s">
        <v>1278</v>
      </c>
      <c r="F60" s="108" t="s">
        <v>1279</v>
      </c>
      <c r="G60" s="108" t="s">
        <v>1280</v>
      </c>
      <c r="H60" s="49"/>
      <c r="I60" s="108"/>
    </row>
    <row r="61" spans="2:9" ht="15.75" customHeight="1" x14ac:dyDescent="0.25">
      <c r="B61" s="444"/>
      <c r="C61" s="444"/>
      <c r="D61" s="49" t="s">
        <v>1277</v>
      </c>
      <c r="E61" s="108" t="s">
        <v>1278</v>
      </c>
      <c r="F61" s="108" t="s">
        <v>1281</v>
      </c>
      <c r="G61" s="108" t="s">
        <v>1282</v>
      </c>
      <c r="H61" s="49"/>
      <c r="I61" s="108"/>
    </row>
    <row r="62" spans="2:9" ht="15.75" customHeight="1" x14ac:dyDescent="0.25">
      <c r="B62" s="444"/>
      <c r="C62" s="444"/>
      <c r="D62" s="49" t="s">
        <v>1277</v>
      </c>
      <c r="E62" s="108" t="s">
        <v>1278</v>
      </c>
      <c r="F62" s="108" t="s">
        <v>1283</v>
      </c>
      <c r="G62" s="108" t="s">
        <v>1284</v>
      </c>
      <c r="H62" s="49"/>
      <c r="I62" s="108"/>
    </row>
    <row r="63" spans="2:9" ht="15.75" customHeight="1" x14ac:dyDescent="0.25">
      <c r="B63" s="444"/>
      <c r="C63" s="444"/>
      <c r="D63" s="49" t="s">
        <v>1277</v>
      </c>
      <c r="E63" s="108" t="s">
        <v>1278</v>
      </c>
      <c r="F63" s="108" t="s">
        <v>1285</v>
      </c>
      <c r="G63" s="108" t="s">
        <v>1286</v>
      </c>
      <c r="H63" s="49"/>
      <c r="I63" s="108"/>
    </row>
    <row r="64" spans="2:9" ht="15.75" customHeight="1" x14ac:dyDescent="0.25">
      <c r="B64" s="444"/>
      <c r="C64" s="444"/>
      <c r="D64" s="49" t="s">
        <v>1277</v>
      </c>
      <c r="E64" s="108" t="s">
        <v>1278</v>
      </c>
      <c r="F64" s="108" t="s">
        <v>1287</v>
      </c>
      <c r="G64" s="108" t="s">
        <v>1288</v>
      </c>
      <c r="H64" s="49"/>
      <c r="I64" s="108"/>
    </row>
    <row r="65" spans="2:9" ht="15.75" customHeight="1" x14ac:dyDescent="0.25">
      <c r="B65" s="444"/>
      <c r="C65" s="444"/>
      <c r="D65" s="49" t="s">
        <v>1277</v>
      </c>
      <c r="E65" s="108" t="s">
        <v>1278</v>
      </c>
      <c r="F65" s="108" t="s">
        <v>1289</v>
      </c>
      <c r="G65" s="108" t="s">
        <v>1290</v>
      </c>
      <c r="H65" s="49"/>
      <c r="I65" s="108"/>
    </row>
    <row r="66" spans="2:9" ht="15.75" customHeight="1" x14ac:dyDescent="0.25">
      <c r="B66" s="444"/>
      <c r="C66" s="444"/>
      <c r="D66" s="49" t="s">
        <v>1277</v>
      </c>
      <c r="E66" s="108" t="s">
        <v>1278</v>
      </c>
      <c r="F66" s="108" t="s">
        <v>1291</v>
      </c>
      <c r="G66" s="108" t="s">
        <v>1292</v>
      </c>
      <c r="H66" s="49"/>
      <c r="I66" s="108"/>
    </row>
    <row r="67" spans="2:9" ht="15.75" customHeight="1" x14ac:dyDescent="0.25">
      <c r="B67" s="444"/>
      <c r="C67" s="444"/>
      <c r="D67" s="49" t="s">
        <v>1277</v>
      </c>
      <c r="E67" s="108" t="s">
        <v>1278</v>
      </c>
      <c r="F67" s="108" t="s">
        <v>1293</v>
      </c>
      <c r="G67" s="108" t="s">
        <v>1294</v>
      </c>
      <c r="H67" s="49"/>
      <c r="I67" s="108"/>
    </row>
    <row r="68" spans="2:9" ht="15.75" customHeight="1" x14ac:dyDescent="0.25">
      <c r="B68" s="444"/>
      <c r="C68" s="444"/>
      <c r="D68" s="49" t="s">
        <v>1277</v>
      </c>
      <c r="E68" s="108" t="s">
        <v>1278</v>
      </c>
      <c r="F68" s="108" t="s">
        <v>1295</v>
      </c>
      <c r="G68" s="108" t="s">
        <v>1296</v>
      </c>
      <c r="H68" s="49"/>
      <c r="I68" s="108"/>
    </row>
    <row r="69" spans="2:9" ht="15.75" customHeight="1" x14ac:dyDescent="0.25">
      <c r="B69" s="444"/>
      <c r="C69" s="444"/>
      <c r="D69" s="49" t="s">
        <v>1277</v>
      </c>
      <c r="E69" s="108" t="s">
        <v>1278</v>
      </c>
      <c r="F69" s="108" t="s">
        <v>1297</v>
      </c>
      <c r="G69" s="108" t="s">
        <v>1298</v>
      </c>
      <c r="H69" s="49"/>
      <c r="I69" s="108"/>
    </row>
    <row r="70" spans="2:9" ht="15.75" customHeight="1" x14ac:dyDescent="0.25">
      <c r="B70" s="444"/>
      <c r="C70" s="444"/>
      <c r="D70" s="49" t="s">
        <v>1277</v>
      </c>
      <c r="E70" s="108" t="s">
        <v>1278</v>
      </c>
      <c r="F70" s="108" t="s">
        <v>1299</v>
      </c>
      <c r="G70" s="108" t="s">
        <v>1300</v>
      </c>
      <c r="H70" s="49"/>
      <c r="I70" s="108"/>
    </row>
    <row r="71" spans="2:9" ht="15.75" customHeight="1" x14ac:dyDescent="0.25">
      <c r="B71" s="444"/>
      <c r="C71" s="444"/>
      <c r="D71" s="49" t="s">
        <v>1277</v>
      </c>
      <c r="E71" s="108" t="s">
        <v>1278</v>
      </c>
      <c r="F71" s="108" t="s">
        <v>1301</v>
      </c>
      <c r="G71" s="108" t="s">
        <v>1302</v>
      </c>
      <c r="H71" s="49"/>
      <c r="I71" s="108"/>
    </row>
    <row r="72" spans="2:9" ht="15.75" customHeight="1" x14ac:dyDescent="0.25">
      <c r="B72" s="444"/>
      <c r="C72" s="444"/>
      <c r="D72" s="49" t="s">
        <v>1277</v>
      </c>
      <c r="E72" s="108" t="s">
        <v>1278</v>
      </c>
      <c r="F72" s="108" t="s">
        <v>1303</v>
      </c>
      <c r="G72" s="108" t="s">
        <v>1304</v>
      </c>
      <c r="H72" s="49"/>
      <c r="I72" s="108"/>
    </row>
    <row r="73" spans="2:9" ht="15.75" customHeight="1" x14ac:dyDescent="0.25">
      <c r="B73" s="444"/>
      <c r="C73" s="444"/>
      <c r="D73" s="49" t="s">
        <v>1277</v>
      </c>
      <c r="E73" s="108" t="s">
        <v>1278</v>
      </c>
      <c r="F73" s="108" t="s">
        <v>1305</v>
      </c>
      <c r="G73" s="108" t="s">
        <v>1306</v>
      </c>
      <c r="H73" s="49"/>
      <c r="I73" s="108"/>
    </row>
    <row r="74" spans="2:9" ht="15.75" customHeight="1" x14ac:dyDescent="0.25">
      <c r="B74" s="444"/>
      <c r="C74" s="444"/>
      <c r="D74" s="49" t="s">
        <v>1277</v>
      </c>
      <c r="E74" s="108" t="s">
        <v>1278</v>
      </c>
      <c r="F74" s="108" t="s">
        <v>1307</v>
      </c>
      <c r="G74" s="108" t="s">
        <v>1308</v>
      </c>
      <c r="H74" s="49"/>
      <c r="I74" s="108"/>
    </row>
    <row r="75" spans="2:9" ht="15.75" customHeight="1" x14ac:dyDescent="0.25">
      <c r="B75" s="444"/>
      <c r="C75" s="444"/>
      <c r="D75" s="49" t="s">
        <v>1277</v>
      </c>
      <c r="E75" s="108" t="s">
        <v>1278</v>
      </c>
      <c r="F75" s="108" t="s">
        <v>1309</v>
      </c>
      <c r="G75" s="108" t="s">
        <v>1310</v>
      </c>
      <c r="H75" s="49"/>
      <c r="I75" s="108"/>
    </row>
    <row r="76" spans="2:9" ht="15.75" customHeight="1" x14ac:dyDescent="0.25">
      <c r="B76" s="444"/>
      <c r="C76" s="444"/>
      <c r="D76" s="49" t="s">
        <v>1277</v>
      </c>
      <c r="E76" s="108" t="s">
        <v>1278</v>
      </c>
      <c r="F76" s="108" t="s">
        <v>1311</v>
      </c>
      <c r="G76" s="108" t="s">
        <v>1312</v>
      </c>
      <c r="H76" s="49"/>
      <c r="I76" s="108"/>
    </row>
    <row r="77" spans="2:9" ht="15.75" customHeight="1" x14ac:dyDescent="0.25">
      <c r="B77" s="444"/>
      <c r="C77" s="444"/>
      <c r="D77" s="49" t="s">
        <v>1277</v>
      </c>
      <c r="E77" s="108" t="s">
        <v>1278</v>
      </c>
      <c r="F77" s="108" t="s">
        <v>1313</v>
      </c>
      <c r="G77" s="108" t="s">
        <v>1314</v>
      </c>
      <c r="H77" s="49"/>
      <c r="I77" s="108"/>
    </row>
    <row r="78" spans="2:9" ht="15.75" customHeight="1" x14ac:dyDescent="0.25">
      <c r="B78" s="444"/>
      <c r="C78" s="444"/>
      <c r="D78" s="49" t="s">
        <v>1277</v>
      </c>
      <c r="E78" s="108" t="s">
        <v>1278</v>
      </c>
      <c r="F78" s="108" t="s">
        <v>1315</v>
      </c>
      <c r="G78" s="108" t="s">
        <v>1316</v>
      </c>
      <c r="H78" s="49"/>
      <c r="I78" s="108"/>
    </row>
    <row r="79" spans="2:9" ht="15.75" customHeight="1" x14ac:dyDescent="0.25">
      <c r="B79" s="444"/>
      <c r="C79" s="444"/>
      <c r="D79" s="49" t="s">
        <v>1277</v>
      </c>
      <c r="E79" s="108" t="s">
        <v>1278</v>
      </c>
      <c r="F79" s="108" t="s">
        <v>1317</v>
      </c>
      <c r="G79" s="108" t="s">
        <v>1318</v>
      </c>
      <c r="H79" s="49"/>
      <c r="I79" s="108"/>
    </row>
    <row r="80" spans="2:9" ht="15.75" customHeight="1" x14ac:dyDescent="0.25">
      <c r="B80" s="444"/>
      <c r="C80" s="444"/>
      <c r="D80" s="49" t="s">
        <v>1319</v>
      </c>
      <c r="E80" s="108" t="s">
        <v>1320</v>
      </c>
      <c r="F80" s="108" t="s">
        <v>1321</v>
      </c>
      <c r="G80" s="108" t="s">
        <v>1322</v>
      </c>
      <c r="H80" s="49"/>
      <c r="I80" s="108"/>
    </row>
    <row r="81" spans="2:9" ht="15.75" customHeight="1" x14ac:dyDescent="0.25">
      <c r="B81" s="444"/>
      <c r="C81" s="444"/>
      <c r="D81" s="49" t="s">
        <v>1319</v>
      </c>
      <c r="E81" s="108" t="s">
        <v>1320</v>
      </c>
      <c r="F81" s="108" t="s">
        <v>1323</v>
      </c>
      <c r="G81" s="108" t="s">
        <v>1324</v>
      </c>
      <c r="H81" s="49"/>
      <c r="I81" s="108"/>
    </row>
    <row r="82" spans="2:9" ht="15.75" customHeight="1" x14ac:dyDescent="0.45">
      <c r="B82" s="445" t="s">
        <v>1325</v>
      </c>
      <c r="C82" s="446" t="s">
        <v>1107</v>
      </c>
      <c r="D82" s="164" t="s">
        <v>1326</v>
      </c>
      <c r="E82" s="165" t="s">
        <v>1327</v>
      </c>
      <c r="F82" s="165" t="s">
        <v>1328</v>
      </c>
      <c r="G82" s="166" t="s">
        <v>1329</v>
      </c>
      <c r="H82" s="167"/>
      <c r="I82" s="165"/>
    </row>
    <row r="83" spans="2:9" ht="15.75" customHeight="1" x14ac:dyDescent="0.45">
      <c r="B83" s="445"/>
      <c r="C83" s="447"/>
      <c r="D83" s="164" t="s">
        <v>1326</v>
      </c>
      <c r="E83" s="165" t="s">
        <v>1327</v>
      </c>
      <c r="F83" s="165" t="s">
        <v>1330</v>
      </c>
      <c r="G83" s="166" t="s">
        <v>1331</v>
      </c>
      <c r="H83" s="167"/>
      <c r="I83" s="165"/>
    </row>
    <row r="84" spans="2:9" ht="15.75" customHeight="1" x14ac:dyDescent="0.45">
      <c r="B84" s="445"/>
      <c r="C84" s="447"/>
      <c r="D84" s="164" t="s">
        <v>1326</v>
      </c>
      <c r="E84" s="165" t="s">
        <v>1327</v>
      </c>
      <c r="F84" s="165" t="s">
        <v>1332</v>
      </c>
      <c r="G84" s="166" t="s">
        <v>1333</v>
      </c>
      <c r="H84" s="167"/>
      <c r="I84" s="165"/>
    </row>
    <row r="85" spans="2:9" ht="15.75" customHeight="1" x14ac:dyDescent="0.45">
      <c r="B85" s="445"/>
      <c r="C85" s="447"/>
      <c r="D85" s="164" t="s">
        <v>1326</v>
      </c>
      <c r="E85" s="165" t="s">
        <v>1327</v>
      </c>
      <c r="F85" s="165" t="s">
        <v>1334</v>
      </c>
      <c r="G85" s="166" t="s">
        <v>1335</v>
      </c>
      <c r="H85" s="167"/>
      <c r="I85" s="165"/>
    </row>
    <row r="86" spans="2:9" ht="15.75" customHeight="1" x14ac:dyDescent="0.45">
      <c r="B86" s="445"/>
      <c r="C86" s="447"/>
      <c r="D86" s="164" t="s">
        <v>1326</v>
      </c>
      <c r="E86" s="165" t="s">
        <v>1327</v>
      </c>
      <c r="F86" s="165" t="s">
        <v>1336</v>
      </c>
      <c r="G86" s="166" t="s">
        <v>1337</v>
      </c>
      <c r="H86" s="167"/>
      <c r="I86" s="165"/>
    </row>
    <row r="87" spans="2:9" ht="15.75" customHeight="1" x14ac:dyDescent="0.45">
      <c r="B87" s="445"/>
      <c r="C87" s="447"/>
      <c r="D87" s="164" t="s">
        <v>1326</v>
      </c>
      <c r="E87" s="165" t="s">
        <v>1327</v>
      </c>
      <c r="F87" s="165" t="s">
        <v>1338</v>
      </c>
      <c r="G87" s="166" t="s">
        <v>1339</v>
      </c>
      <c r="H87" s="167"/>
      <c r="I87" s="165"/>
    </row>
    <row r="88" spans="2:9" ht="15.75" customHeight="1" x14ac:dyDescent="0.45">
      <c r="B88" s="445"/>
      <c r="C88" s="447"/>
      <c r="D88" s="164" t="s">
        <v>1340</v>
      </c>
      <c r="E88" s="165" t="s">
        <v>1341</v>
      </c>
      <c r="F88" s="165" t="s">
        <v>1342</v>
      </c>
      <c r="G88" s="166" t="s">
        <v>1343</v>
      </c>
      <c r="H88" s="167"/>
      <c r="I88" s="165"/>
    </row>
    <row r="89" spans="2:9" ht="15.75" customHeight="1" x14ac:dyDescent="0.45">
      <c r="B89" s="445"/>
      <c r="C89" s="447"/>
      <c r="D89" s="164" t="s">
        <v>1340</v>
      </c>
      <c r="E89" s="165" t="s">
        <v>1341</v>
      </c>
      <c r="F89" s="165" t="s">
        <v>1344</v>
      </c>
      <c r="G89" s="166" t="s">
        <v>1345</v>
      </c>
      <c r="H89" s="167"/>
      <c r="I89" s="165"/>
    </row>
    <row r="90" spans="2:9" ht="15.75" customHeight="1" x14ac:dyDescent="0.45">
      <c r="B90" s="445"/>
      <c r="C90" s="447"/>
      <c r="D90" s="164" t="s">
        <v>1340</v>
      </c>
      <c r="E90" s="165" t="s">
        <v>1341</v>
      </c>
      <c r="F90" s="165" t="s">
        <v>1346</v>
      </c>
      <c r="G90" s="166" t="s">
        <v>1347</v>
      </c>
      <c r="H90" s="167"/>
      <c r="I90" s="165"/>
    </row>
    <row r="91" spans="2:9" ht="15.75" customHeight="1" x14ac:dyDescent="0.45">
      <c r="B91" s="445"/>
      <c r="C91" s="447"/>
      <c r="D91" s="164" t="s">
        <v>1340</v>
      </c>
      <c r="E91" s="165" t="s">
        <v>1341</v>
      </c>
      <c r="F91" s="165" t="s">
        <v>1348</v>
      </c>
      <c r="G91" s="166" t="s">
        <v>1349</v>
      </c>
      <c r="H91" s="167"/>
      <c r="I91" s="165"/>
    </row>
    <row r="92" spans="2:9" ht="15.75" customHeight="1" x14ac:dyDescent="0.45">
      <c r="B92" s="445"/>
      <c r="C92" s="447"/>
      <c r="D92" s="164" t="s">
        <v>1340</v>
      </c>
      <c r="E92" s="165" t="s">
        <v>1341</v>
      </c>
      <c r="F92" s="165" t="s">
        <v>1350</v>
      </c>
      <c r="G92" s="166" t="s">
        <v>1351</v>
      </c>
      <c r="H92" s="167"/>
      <c r="I92" s="165"/>
    </row>
    <row r="93" spans="2:9" ht="15.75" customHeight="1" x14ac:dyDescent="0.45">
      <c r="B93" s="445"/>
      <c r="C93" s="447"/>
      <c r="D93" s="164" t="s">
        <v>1340</v>
      </c>
      <c r="E93" s="165" t="s">
        <v>1341</v>
      </c>
      <c r="F93" s="165" t="s">
        <v>1352</v>
      </c>
      <c r="G93" s="166" t="s">
        <v>1353</v>
      </c>
      <c r="H93" s="167"/>
      <c r="I93" s="165"/>
    </row>
    <row r="94" spans="2:9" ht="15.75" customHeight="1" x14ac:dyDescent="0.45">
      <c r="B94" s="445"/>
      <c r="C94" s="448"/>
      <c r="D94" s="164" t="s">
        <v>1354</v>
      </c>
      <c r="E94" s="165" t="s">
        <v>1355</v>
      </c>
      <c r="F94" s="165" t="s">
        <v>1356</v>
      </c>
      <c r="G94" s="166" t="s">
        <v>1357</v>
      </c>
      <c r="H94" s="167"/>
      <c r="I94" s="165"/>
    </row>
    <row r="95" spans="2:9" ht="15.75" customHeight="1" x14ac:dyDescent="0.25">
      <c r="B95" s="443"/>
      <c r="C95" s="443" t="s">
        <v>1111</v>
      </c>
      <c r="D95" s="49" t="s">
        <v>1358</v>
      </c>
      <c r="E95" s="108" t="s">
        <v>1359</v>
      </c>
      <c r="F95" s="108" t="s">
        <v>1360</v>
      </c>
      <c r="G95" s="108" t="s">
        <v>1361</v>
      </c>
      <c r="H95" s="49"/>
      <c r="I95" s="108"/>
    </row>
    <row r="96" spans="2:9" ht="15.75" customHeight="1" x14ac:dyDescent="0.25">
      <c r="B96" s="444"/>
      <c r="C96" s="444"/>
      <c r="D96" s="49" t="s">
        <v>1358</v>
      </c>
      <c r="E96" s="108" t="s">
        <v>1359</v>
      </c>
      <c r="F96" s="108" t="s">
        <v>1362</v>
      </c>
      <c r="G96" s="108" t="s">
        <v>1363</v>
      </c>
      <c r="H96" s="49"/>
      <c r="I96" s="108"/>
    </row>
    <row r="97" spans="2:9" ht="15.75" customHeight="1" x14ac:dyDescent="0.25">
      <c r="B97" s="444"/>
      <c r="C97" s="444"/>
      <c r="D97" s="49" t="s">
        <v>1358</v>
      </c>
      <c r="E97" s="108" t="s">
        <v>1359</v>
      </c>
      <c r="F97" s="108" t="s">
        <v>1364</v>
      </c>
      <c r="G97" s="108" t="s">
        <v>1365</v>
      </c>
      <c r="H97" s="49"/>
      <c r="I97" s="108"/>
    </row>
    <row r="98" spans="2:9" ht="15.75" customHeight="1" x14ac:dyDescent="0.25">
      <c r="B98" s="444"/>
      <c r="C98" s="444"/>
      <c r="D98" s="49" t="s">
        <v>1366</v>
      </c>
      <c r="E98" s="108" t="s">
        <v>1367</v>
      </c>
      <c r="F98" s="108" t="s">
        <v>1368</v>
      </c>
      <c r="G98" s="108" t="s">
        <v>1369</v>
      </c>
      <c r="H98" s="49"/>
      <c r="I98" s="108"/>
    </row>
    <row r="99" spans="2:9" ht="15.75" customHeight="1" x14ac:dyDescent="0.25">
      <c r="B99" s="444"/>
      <c r="C99" s="444"/>
      <c r="D99" s="49" t="s">
        <v>1366</v>
      </c>
      <c r="E99" s="108" t="s">
        <v>1367</v>
      </c>
      <c r="F99" s="108" t="s">
        <v>1370</v>
      </c>
      <c r="G99" s="108" t="s">
        <v>1371</v>
      </c>
      <c r="H99" s="49"/>
      <c r="I99" s="108"/>
    </row>
    <row r="100" spans="2:9" ht="15.75" customHeight="1" x14ac:dyDescent="0.25">
      <c r="B100" s="444"/>
      <c r="C100" s="444"/>
      <c r="D100" s="49" t="s">
        <v>1366</v>
      </c>
      <c r="E100" s="108" t="s">
        <v>1367</v>
      </c>
      <c r="F100" s="108" t="s">
        <v>1372</v>
      </c>
      <c r="G100" s="108" t="s">
        <v>1373</v>
      </c>
      <c r="H100" s="49"/>
      <c r="I100" s="108"/>
    </row>
    <row r="101" spans="2:9" ht="15.75" customHeight="1" x14ac:dyDescent="0.25">
      <c r="B101" s="444"/>
      <c r="C101" s="444"/>
      <c r="D101" s="49" t="s">
        <v>1374</v>
      </c>
      <c r="E101" s="108" t="s">
        <v>1375</v>
      </c>
      <c r="F101" s="108" t="s">
        <v>1376</v>
      </c>
      <c r="G101" s="108" t="s">
        <v>1377</v>
      </c>
      <c r="H101" s="49"/>
      <c r="I101" s="108"/>
    </row>
    <row r="102" spans="2:9" ht="15.75" customHeight="1" x14ac:dyDescent="0.25">
      <c r="B102" s="444"/>
      <c r="C102" s="444"/>
      <c r="D102" s="49" t="s">
        <v>1374</v>
      </c>
      <c r="E102" s="108" t="s">
        <v>1375</v>
      </c>
      <c r="F102" s="108" t="s">
        <v>1378</v>
      </c>
      <c r="G102" s="108" t="s">
        <v>1379</v>
      </c>
      <c r="H102" s="49"/>
      <c r="I102" s="108"/>
    </row>
    <row r="103" spans="2:9" ht="15.75" customHeight="1" x14ac:dyDescent="0.25">
      <c r="B103" s="444"/>
      <c r="C103" s="444"/>
      <c r="D103" s="49" t="s">
        <v>1374</v>
      </c>
      <c r="E103" s="108" t="s">
        <v>1375</v>
      </c>
      <c r="F103" s="108" t="s">
        <v>1380</v>
      </c>
      <c r="G103" s="108" t="s">
        <v>1381</v>
      </c>
      <c r="H103" s="49"/>
      <c r="I103" s="108"/>
    </row>
    <row r="104" spans="2:9" ht="15.75" customHeight="1" x14ac:dyDescent="0.25">
      <c r="B104" s="444"/>
      <c r="C104" s="444"/>
      <c r="D104" s="49" t="s">
        <v>1382</v>
      </c>
      <c r="E104" s="108" t="s">
        <v>1383</v>
      </c>
      <c r="F104" s="108" t="s">
        <v>1384</v>
      </c>
      <c r="G104" s="108" t="s">
        <v>1385</v>
      </c>
      <c r="H104" s="49"/>
      <c r="I104" s="108"/>
    </row>
    <row r="105" spans="2:9" ht="15.75" customHeight="1" x14ac:dyDescent="0.25">
      <c r="B105" s="444"/>
      <c r="C105" s="444"/>
      <c r="D105" s="49" t="s">
        <v>1382</v>
      </c>
      <c r="E105" s="108" t="s">
        <v>1383</v>
      </c>
      <c r="F105" s="108" t="s">
        <v>1386</v>
      </c>
      <c r="G105" s="108" t="s">
        <v>1387</v>
      </c>
      <c r="H105" s="49"/>
      <c r="I105" s="108"/>
    </row>
    <row r="106" spans="2:9" ht="15.75" customHeight="1" x14ac:dyDescent="0.25">
      <c r="B106" s="466"/>
      <c r="C106" s="466"/>
      <c r="D106" s="49" t="s">
        <v>1382</v>
      </c>
      <c r="E106" s="108" t="s">
        <v>1383</v>
      </c>
      <c r="F106" s="108" t="s">
        <v>1388</v>
      </c>
      <c r="G106" s="108" t="s">
        <v>1389</v>
      </c>
      <c r="H106" s="49"/>
      <c r="I106" s="108"/>
    </row>
    <row r="107" spans="2:9" ht="15.75" customHeight="1" x14ac:dyDescent="0.45">
      <c r="B107" s="450" t="s">
        <v>1390</v>
      </c>
      <c r="C107" s="445" t="s">
        <v>1115</v>
      </c>
      <c r="D107" s="164" t="s">
        <v>1391</v>
      </c>
      <c r="E107" s="165" t="s">
        <v>1392</v>
      </c>
      <c r="F107" s="165" t="s">
        <v>1393</v>
      </c>
      <c r="G107" s="166" t="s">
        <v>1394</v>
      </c>
      <c r="H107" s="167"/>
      <c r="I107" s="165"/>
    </row>
    <row r="108" spans="2:9" ht="15.75" customHeight="1" x14ac:dyDescent="0.45">
      <c r="B108" s="450"/>
      <c r="C108" s="445"/>
      <c r="D108" s="164" t="s">
        <v>1391</v>
      </c>
      <c r="E108" s="165" t="s">
        <v>1392</v>
      </c>
      <c r="F108" s="165" t="s">
        <v>1395</v>
      </c>
      <c r="G108" s="166" t="s">
        <v>1396</v>
      </c>
      <c r="H108" s="167"/>
      <c r="I108" s="165"/>
    </row>
    <row r="109" spans="2:9" ht="15.75" customHeight="1" x14ac:dyDescent="0.45">
      <c r="B109" s="450"/>
      <c r="C109" s="445"/>
      <c r="D109" s="164" t="s">
        <v>1397</v>
      </c>
      <c r="E109" s="165" t="s">
        <v>1398</v>
      </c>
      <c r="F109" s="165" t="s">
        <v>1399</v>
      </c>
      <c r="G109" s="166" t="s">
        <v>1400</v>
      </c>
      <c r="H109" s="167"/>
      <c r="I109" s="165"/>
    </row>
    <row r="110" spans="2:9" ht="15.75" customHeight="1" x14ac:dyDescent="0.45">
      <c r="B110" s="450"/>
      <c r="C110" s="445"/>
      <c r="D110" s="164" t="s">
        <v>1397</v>
      </c>
      <c r="E110" s="165" t="s">
        <v>1398</v>
      </c>
      <c r="F110" s="165" t="s">
        <v>1401</v>
      </c>
      <c r="G110" s="166" t="s">
        <v>1402</v>
      </c>
      <c r="H110" s="167"/>
      <c r="I110" s="165"/>
    </row>
    <row r="111" spans="2:9" ht="15.75" customHeight="1" x14ac:dyDescent="0.45">
      <c r="B111" s="450"/>
      <c r="C111" s="445"/>
      <c r="D111" s="164" t="s">
        <v>1403</v>
      </c>
      <c r="E111" s="165" t="s">
        <v>1404</v>
      </c>
      <c r="F111" s="165" t="s">
        <v>1405</v>
      </c>
      <c r="G111" s="166" t="s">
        <v>1406</v>
      </c>
      <c r="H111" s="167"/>
      <c r="I111" s="165"/>
    </row>
    <row r="112" spans="2:9" ht="15.75" customHeight="1" x14ac:dyDescent="0.45">
      <c r="B112" s="450"/>
      <c r="C112" s="445"/>
      <c r="D112" s="164" t="s">
        <v>1403</v>
      </c>
      <c r="E112" s="165" t="s">
        <v>1404</v>
      </c>
      <c r="F112" s="165" t="s">
        <v>1407</v>
      </c>
      <c r="G112" s="166" t="s">
        <v>1408</v>
      </c>
      <c r="H112" s="167"/>
      <c r="I112" s="165"/>
    </row>
    <row r="113" spans="2:9" ht="15.75" customHeight="1" x14ac:dyDescent="0.45">
      <c r="B113" s="450"/>
      <c r="C113" s="445"/>
      <c r="D113" s="164" t="s">
        <v>1409</v>
      </c>
      <c r="E113" s="165" t="s">
        <v>1410</v>
      </c>
      <c r="F113" s="165" t="s">
        <v>1411</v>
      </c>
      <c r="G113" s="166" t="s">
        <v>1412</v>
      </c>
      <c r="H113" s="167"/>
      <c r="I113" s="165"/>
    </row>
    <row r="114" spans="2:9" ht="15.75" customHeight="1" x14ac:dyDescent="0.45">
      <c r="B114" s="450"/>
      <c r="C114" s="445"/>
      <c r="D114" s="164" t="s">
        <v>1409</v>
      </c>
      <c r="E114" s="165" t="s">
        <v>1410</v>
      </c>
      <c r="F114" s="165" t="s">
        <v>1413</v>
      </c>
      <c r="G114" s="166" t="s">
        <v>1414</v>
      </c>
      <c r="H114" s="167"/>
      <c r="I114" s="165"/>
    </row>
    <row r="115" spans="2:9" ht="15.75" customHeight="1" x14ac:dyDescent="0.25">
      <c r="B115" s="449" t="s">
        <v>1415</v>
      </c>
      <c r="C115" s="449" t="s">
        <v>1119</v>
      </c>
      <c r="D115" s="108" t="s">
        <v>1416</v>
      </c>
      <c r="E115" s="108" t="s">
        <v>1417</v>
      </c>
      <c r="F115" s="108" t="s">
        <v>1418</v>
      </c>
      <c r="G115" s="108" t="s">
        <v>1419</v>
      </c>
      <c r="H115" s="49"/>
      <c r="I115" s="108"/>
    </row>
    <row r="116" spans="2:9" ht="15.75" customHeight="1" x14ac:dyDescent="0.25">
      <c r="B116" s="449"/>
      <c r="C116" s="449"/>
      <c r="D116" s="108" t="s">
        <v>1420</v>
      </c>
      <c r="E116" s="108" t="s">
        <v>1421</v>
      </c>
      <c r="F116" s="108" t="s">
        <v>1422</v>
      </c>
      <c r="G116" s="108" t="s">
        <v>1423</v>
      </c>
      <c r="H116" s="49"/>
      <c r="I116" s="108"/>
    </row>
    <row r="117" spans="2:9" ht="15.75" customHeight="1" x14ac:dyDescent="0.25">
      <c r="B117" s="449"/>
      <c r="C117" s="449"/>
      <c r="D117" s="108" t="s">
        <v>1420</v>
      </c>
      <c r="E117" s="108" t="s">
        <v>1421</v>
      </c>
      <c r="F117" s="108" t="s">
        <v>1424</v>
      </c>
      <c r="G117" s="108" t="s">
        <v>1425</v>
      </c>
      <c r="H117" s="49"/>
      <c r="I117" s="108"/>
    </row>
    <row r="118" spans="2:9" ht="15.75" customHeight="1" x14ac:dyDescent="0.25">
      <c r="B118" s="449"/>
      <c r="C118" s="449"/>
      <c r="D118" s="108" t="s">
        <v>1420</v>
      </c>
      <c r="E118" s="108" t="s">
        <v>1421</v>
      </c>
      <c r="F118" s="108" t="s">
        <v>1426</v>
      </c>
      <c r="G118" s="108" t="s">
        <v>1427</v>
      </c>
      <c r="H118" s="49"/>
      <c r="I118" s="108"/>
    </row>
    <row r="119" spans="2:9" ht="15.75" customHeight="1" x14ac:dyDescent="0.25">
      <c r="B119" s="449"/>
      <c r="C119" s="449"/>
      <c r="D119" s="108" t="s">
        <v>1420</v>
      </c>
      <c r="E119" s="108" t="s">
        <v>1421</v>
      </c>
      <c r="F119" s="108" t="s">
        <v>1428</v>
      </c>
      <c r="G119" s="108" t="s">
        <v>1429</v>
      </c>
      <c r="H119" s="49"/>
      <c r="I119" s="108"/>
    </row>
    <row r="120" spans="2:9" ht="15.75" customHeight="1" x14ac:dyDescent="0.25">
      <c r="B120" s="449"/>
      <c r="C120" s="449"/>
      <c r="D120" s="108" t="s">
        <v>1430</v>
      </c>
      <c r="E120" s="108" t="s">
        <v>1431</v>
      </c>
      <c r="F120" s="108" t="s">
        <v>1432</v>
      </c>
      <c r="G120" s="108" t="s">
        <v>1433</v>
      </c>
      <c r="H120" s="49"/>
      <c r="I120" s="108"/>
    </row>
    <row r="121" spans="2:9" ht="15.75" customHeight="1" x14ac:dyDescent="0.25">
      <c r="B121" s="449"/>
      <c r="C121" s="449"/>
      <c r="D121" s="108" t="s">
        <v>1430</v>
      </c>
      <c r="E121" s="108" t="s">
        <v>1431</v>
      </c>
      <c r="F121" s="108" t="s">
        <v>1434</v>
      </c>
      <c r="G121" s="108" t="s">
        <v>1435</v>
      </c>
      <c r="H121" s="49"/>
      <c r="I121" s="108"/>
    </row>
    <row r="122" spans="2:9" ht="15.75" customHeight="1" x14ac:dyDescent="0.25">
      <c r="B122" s="449"/>
      <c r="C122" s="449"/>
      <c r="D122" s="108" t="s">
        <v>1430</v>
      </c>
      <c r="E122" s="108" t="s">
        <v>1431</v>
      </c>
      <c r="F122" s="108" t="s">
        <v>1436</v>
      </c>
      <c r="G122" s="108" t="s">
        <v>1437</v>
      </c>
      <c r="H122" s="49"/>
      <c r="I122" s="108"/>
    </row>
    <row r="123" spans="2:9" ht="15.75" customHeight="1" x14ac:dyDescent="0.25">
      <c r="B123" s="449"/>
      <c r="C123" s="449"/>
      <c r="D123" s="108" t="s">
        <v>1430</v>
      </c>
      <c r="E123" s="108" t="s">
        <v>1431</v>
      </c>
      <c r="F123" s="108" t="s">
        <v>1438</v>
      </c>
      <c r="G123" s="108" t="s">
        <v>1439</v>
      </c>
      <c r="H123" s="49"/>
      <c r="I123" s="108"/>
    </row>
    <row r="124" spans="2:9" ht="15.75" customHeight="1" x14ac:dyDescent="0.25">
      <c r="B124" s="449"/>
      <c r="C124" s="449"/>
      <c r="D124" s="108" t="s">
        <v>1430</v>
      </c>
      <c r="E124" s="108" t="s">
        <v>1431</v>
      </c>
      <c r="F124" s="108" t="s">
        <v>1440</v>
      </c>
      <c r="G124" s="108" t="s">
        <v>1441</v>
      </c>
      <c r="H124" s="49"/>
      <c r="I124" s="108"/>
    </row>
    <row r="125" spans="2:9" ht="15.75" customHeight="1" x14ac:dyDescent="0.45">
      <c r="B125" s="450" t="s">
        <v>1442</v>
      </c>
      <c r="C125" s="445" t="s">
        <v>1443</v>
      </c>
      <c r="D125" s="164" t="s">
        <v>1444</v>
      </c>
      <c r="E125" s="165" t="s">
        <v>1445</v>
      </c>
      <c r="F125" s="165" t="s">
        <v>1446</v>
      </c>
      <c r="G125" s="166" t="s">
        <v>1447</v>
      </c>
      <c r="H125" s="167"/>
      <c r="I125" s="165"/>
    </row>
    <row r="126" spans="2:9" ht="15.75" customHeight="1" x14ac:dyDescent="0.45">
      <c r="B126" s="450"/>
      <c r="C126" s="445"/>
      <c r="D126" s="164" t="s">
        <v>1444</v>
      </c>
      <c r="E126" s="165" t="s">
        <v>1445</v>
      </c>
      <c r="F126" s="165" t="s">
        <v>1448</v>
      </c>
      <c r="G126" s="166" t="s">
        <v>1449</v>
      </c>
      <c r="H126" s="167"/>
      <c r="I126" s="165"/>
    </row>
    <row r="127" spans="2:9" ht="15.75" customHeight="1" x14ac:dyDescent="0.45">
      <c r="B127" s="450"/>
      <c r="C127" s="445"/>
      <c r="D127" s="164" t="s">
        <v>1444</v>
      </c>
      <c r="E127" s="165" t="s">
        <v>1445</v>
      </c>
      <c r="F127" s="165" t="s">
        <v>1450</v>
      </c>
      <c r="G127" s="166" t="s">
        <v>1451</v>
      </c>
      <c r="H127" s="167"/>
      <c r="I127" s="165"/>
    </row>
    <row r="128" spans="2:9" ht="15.75" customHeight="1" x14ac:dyDescent="0.45">
      <c r="B128" s="450"/>
      <c r="C128" s="445"/>
      <c r="D128" s="164" t="s">
        <v>1452</v>
      </c>
      <c r="E128" s="165" t="s">
        <v>1453</v>
      </c>
      <c r="F128" s="165" t="s">
        <v>1454</v>
      </c>
      <c r="G128" s="166" t="s">
        <v>1455</v>
      </c>
      <c r="H128" s="167"/>
      <c r="I128" s="165"/>
    </row>
    <row r="129" spans="2:9" ht="15.75" customHeight="1" x14ac:dyDescent="0.45">
      <c r="B129" s="450"/>
      <c r="C129" s="445"/>
      <c r="D129" s="164" t="s">
        <v>1452</v>
      </c>
      <c r="E129" s="165" t="s">
        <v>1453</v>
      </c>
      <c r="F129" s="165" t="s">
        <v>1456</v>
      </c>
      <c r="G129" s="166" t="s">
        <v>1457</v>
      </c>
      <c r="H129" s="167"/>
      <c r="I129" s="165"/>
    </row>
    <row r="130" spans="2:9" ht="15.75" customHeight="1" x14ac:dyDescent="0.45">
      <c r="B130" s="450"/>
      <c r="C130" s="445"/>
      <c r="D130" s="164" t="s">
        <v>1452</v>
      </c>
      <c r="E130" s="165" t="s">
        <v>1453</v>
      </c>
      <c r="F130" s="165" t="s">
        <v>1458</v>
      </c>
      <c r="G130" s="166" t="s">
        <v>1459</v>
      </c>
      <c r="H130" s="167"/>
      <c r="I130" s="165"/>
    </row>
    <row r="131" spans="2:9" ht="15.75" customHeight="1" x14ac:dyDescent="0.45">
      <c r="B131" s="450"/>
      <c r="C131" s="445"/>
      <c r="D131" s="164" t="s">
        <v>1460</v>
      </c>
      <c r="E131" s="165" t="s">
        <v>1461</v>
      </c>
      <c r="F131" s="165" t="s">
        <v>1462</v>
      </c>
      <c r="G131" s="166" t="s">
        <v>1463</v>
      </c>
      <c r="H131" s="167"/>
      <c r="I131" s="165"/>
    </row>
    <row r="132" spans="2:9" ht="15.75" customHeight="1" x14ac:dyDescent="0.45">
      <c r="B132" s="450"/>
      <c r="C132" s="445"/>
      <c r="D132" s="164" t="s">
        <v>1460</v>
      </c>
      <c r="E132" s="165" t="s">
        <v>1461</v>
      </c>
      <c r="F132" s="165" t="s">
        <v>1464</v>
      </c>
      <c r="G132" s="166" t="s">
        <v>1465</v>
      </c>
      <c r="H132" s="167"/>
      <c r="I132" s="165"/>
    </row>
    <row r="133" spans="2:9" ht="15.75" customHeight="1" x14ac:dyDescent="0.45">
      <c r="B133" s="450"/>
      <c r="C133" s="445"/>
      <c r="D133" s="164" t="s">
        <v>1460</v>
      </c>
      <c r="E133" s="165" t="s">
        <v>1461</v>
      </c>
      <c r="F133" s="165" t="s">
        <v>1466</v>
      </c>
      <c r="G133" s="166" t="s">
        <v>1467</v>
      </c>
      <c r="H133" s="167"/>
      <c r="I133" s="165"/>
    </row>
    <row r="134" spans="2:9" ht="15.75" customHeight="1" x14ac:dyDescent="0.45">
      <c r="B134" s="450"/>
      <c r="C134" s="445"/>
      <c r="D134" s="164" t="s">
        <v>1460</v>
      </c>
      <c r="E134" s="165" t="s">
        <v>1461</v>
      </c>
      <c r="F134" s="165" t="s">
        <v>1468</v>
      </c>
      <c r="G134" s="166" t="s">
        <v>1469</v>
      </c>
      <c r="H134" s="167"/>
      <c r="I134" s="165"/>
    </row>
    <row r="135" spans="2:9" ht="15.75" customHeight="1" x14ac:dyDescent="0.25">
      <c r="B135" s="449" t="s">
        <v>1470</v>
      </c>
      <c r="C135" s="449" t="s">
        <v>1127</v>
      </c>
      <c r="D135" s="108" t="s">
        <v>1471</v>
      </c>
      <c r="E135" s="108" t="s">
        <v>1472</v>
      </c>
      <c r="F135" s="108" t="s">
        <v>1473</v>
      </c>
      <c r="G135" s="108" t="s">
        <v>1474</v>
      </c>
      <c r="H135" s="108"/>
      <c r="I135" s="108" t="s">
        <v>1475</v>
      </c>
    </row>
    <row r="136" spans="2:9" ht="15.75" customHeight="1" x14ac:dyDescent="0.25">
      <c r="B136" s="449"/>
      <c r="C136" s="449"/>
      <c r="D136" s="108" t="s">
        <v>1471</v>
      </c>
      <c r="E136" s="108" t="s">
        <v>1472</v>
      </c>
      <c r="F136" s="108" t="s">
        <v>1476</v>
      </c>
      <c r="G136" s="108" t="s">
        <v>1477</v>
      </c>
      <c r="H136" s="108"/>
      <c r="I136" s="108" t="s">
        <v>1478</v>
      </c>
    </row>
    <row r="137" spans="2:9" ht="15.75" customHeight="1" x14ac:dyDescent="0.25">
      <c r="B137" s="449"/>
      <c r="C137" s="449"/>
      <c r="D137" s="108" t="s">
        <v>1471</v>
      </c>
      <c r="E137" s="108" t="s">
        <v>1472</v>
      </c>
      <c r="F137" s="108" t="s">
        <v>1479</v>
      </c>
      <c r="G137" s="108" t="s">
        <v>1480</v>
      </c>
      <c r="H137" s="108"/>
      <c r="I137" s="108" t="s">
        <v>1478</v>
      </c>
    </row>
    <row r="138" spans="2:9" ht="15.75" customHeight="1" x14ac:dyDescent="0.25">
      <c r="B138" s="449"/>
      <c r="C138" s="449"/>
      <c r="D138" s="108" t="s">
        <v>1471</v>
      </c>
      <c r="E138" s="108" t="s">
        <v>1472</v>
      </c>
      <c r="F138" s="108" t="s">
        <v>1481</v>
      </c>
      <c r="G138" s="108" t="s">
        <v>1482</v>
      </c>
      <c r="H138" s="108"/>
      <c r="I138" s="108" t="s">
        <v>1478</v>
      </c>
    </row>
    <row r="139" spans="2:9" ht="15.75" customHeight="1" x14ac:dyDescent="0.25">
      <c r="B139" s="449"/>
      <c r="C139" s="449"/>
      <c r="D139" s="108" t="s">
        <v>1471</v>
      </c>
      <c r="E139" s="108" t="s">
        <v>1472</v>
      </c>
      <c r="F139" s="108" t="s">
        <v>1483</v>
      </c>
      <c r="G139" s="108" t="s">
        <v>1484</v>
      </c>
      <c r="H139" s="108"/>
      <c r="I139" s="108" t="s">
        <v>1485</v>
      </c>
    </row>
    <row r="140" spans="2:9" ht="15.75" customHeight="1" x14ac:dyDescent="0.25">
      <c r="B140" s="449"/>
      <c r="C140" s="449"/>
      <c r="D140" s="108" t="s">
        <v>1486</v>
      </c>
      <c r="E140" s="108" t="s">
        <v>1487</v>
      </c>
      <c r="F140" s="108" t="s">
        <v>1488</v>
      </c>
      <c r="G140" s="108" t="s">
        <v>1489</v>
      </c>
      <c r="H140" s="108"/>
      <c r="I140" s="108" t="s">
        <v>1490</v>
      </c>
    </row>
    <row r="141" spans="2:9" ht="15.75" customHeight="1" x14ac:dyDescent="0.25">
      <c r="B141" s="449"/>
      <c r="C141" s="449"/>
      <c r="D141" s="108" t="s">
        <v>1486</v>
      </c>
      <c r="E141" s="108" t="s">
        <v>1487</v>
      </c>
      <c r="F141" s="108" t="s">
        <v>1491</v>
      </c>
      <c r="G141" s="108" t="s">
        <v>1492</v>
      </c>
      <c r="H141" s="108"/>
      <c r="I141" s="108" t="s">
        <v>1490</v>
      </c>
    </row>
    <row r="142" spans="2:9" ht="15.75" customHeight="1" x14ac:dyDescent="0.25">
      <c r="B142" s="449"/>
      <c r="C142" s="449"/>
      <c r="D142" s="108" t="s">
        <v>1486</v>
      </c>
      <c r="E142" s="108" t="s">
        <v>1487</v>
      </c>
      <c r="F142" s="108" t="s">
        <v>1493</v>
      </c>
      <c r="G142" s="108" t="s">
        <v>1494</v>
      </c>
      <c r="H142" s="108"/>
      <c r="I142" s="108" t="s">
        <v>1495</v>
      </c>
    </row>
    <row r="143" spans="2:9" ht="15.75" customHeight="1" x14ac:dyDescent="0.25">
      <c r="B143" s="449"/>
      <c r="C143" s="449"/>
      <c r="D143" s="108" t="s">
        <v>1486</v>
      </c>
      <c r="E143" s="108" t="s">
        <v>1487</v>
      </c>
      <c r="F143" s="108" t="s">
        <v>1496</v>
      </c>
      <c r="G143" s="108" t="s">
        <v>1497</v>
      </c>
      <c r="H143" s="108"/>
      <c r="I143" s="108" t="s">
        <v>1490</v>
      </c>
    </row>
    <row r="144" spans="2:9" ht="15.75" customHeight="1" x14ac:dyDescent="0.25">
      <c r="B144" s="449"/>
      <c r="C144" s="449"/>
      <c r="D144" s="108" t="s">
        <v>1486</v>
      </c>
      <c r="E144" s="108" t="s">
        <v>1487</v>
      </c>
      <c r="F144" s="108" t="s">
        <v>1498</v>
      </c>
      <c r="G144" s="108" t="s">
        <v>1499</v>
      </c>
      <c r="H144" s="108"/>
      <c r="I144" s="108" t="s">
        <v>1490</v>
      </c>
    </row>
    <row r="145" spans="2:9" ht="15.75" customHeight="1" x14ac:dyDescent="0.25">
      <c r="B145" s="449"/>
      <c r="C145" s="449"/>
      <c r="D145" s="108" t="s">
        <v>1486</v>
      </c>
      <c r="E145" s="108" t="s">
        <v>1487</v>
      </c>
      <c r="F145" s="108" t="s">
        <v>1500</v>
      </c>
      <c r="G145" s="108" t="s">
        <v>1501</v>
      </c>
      <c r="H145" s="108"/>
      <c r="I145" s="108" t="s">
        <v>1490</v>
      </c>
    </row>
    <row r="146" spans="2:9" ht="15.75" customHeight="1" x14ac:dyDescent="0.25">
      <c r="B146" s="449"/>
      <c r="C146" s="449"/>
      <c r="D146" s="108" t="s">
        <v>1502</v>
      </c>
      <c r="E146" s="108" t="s">
        <v>1503</v>
      </c>
      <c r="F146" s="108" t="s">
        <v>1504</v>
      </c>
      <c r="G146" s="108" t="s">
        <v>1505</v>
      </c>
      <c r="H146" s="108"/>
      <c r="I146" s="108" t="s">
        <v>1490</v>
      </c>
    </row>
    <row r="147" spans="2:9" ht="15.75" customHeight="1" x14ac:dyDescent="0.25">
      <c r="B147" s="449"/>
      <c r="C147" s="449"/>
      <c r="D147" s="108" t="s">
        <v>1502</v>
      </c>
      <c r="E147" s="108" t="s">
        <v>1503</v>
      </c>
      <c r="F147" s="108" t="s">
        <v>1506</v>
      </c>
      <c r="G147" s="108" t="s">
        <v>1507</v>
      </c>
      <c r="H147" s="108"/>
      <c r="I147" s="108" t="s">
        <v>1490</v>
      </c>
    </row>
    <row r="148" spans="2:9" ht="15.75" customHeight="1" x14ac:dyDescent="0.25">
      <c r="B148" s="449"/>
      <c r="C148" s="449"/>
      <c r="D148" s="108" t="s">
        <v>1502</v>
      </c>
      <c r="E148" s="108" t="s">
        <v>1503</v>
      </c>
      <c r="F148" s="108" t="s">
        <v>1508</v>
      </c>
      <c r="G148" s="108" t="s">
        <v>1509</v>
      </c>
      <c r="H148" s="108"/>
      <c r="I148" s="108" t="s">
        <v>1490</v>
      </c>
    </row>
    <row r="149" spans="2:9" ht="15.75" customHeight="1" x14ac:dyDescent="0.45">
      <c r="B149" s="450" t="s">
        <v>1510</v>
      </c>
      <c r="C149" s="445" t="s">
        <v>1132</v>
      </c>
      <c r="D149" s="164" t="s">
        <v>1511</v>
      </c>
      <c r="E149" s="165" t="s">
        <v>1512</v>
      </c>
      <c r="F149" s="165" t="s">
        <v>1513</v>
      </c>
      <c r="G149" s="166" t="s">
        <v>1514</v>
      </c>
      <c r="H149" s="167"/>
      <c r="I149" s="165" t="s">
        <v>1147</v>
      </c>
    </row>
    <row r="150" spans="2:9" ht="15.75" customHeight="1" x14ac:dyDescent="0.45">
      <c r="B150" s="450"/>
      <c r="C150" s="445"/>
      <c r="D150" s="164" t="s">
        <v>1511</v>
      </c>
      <c r="E150" s="165" t="s">
        <v>1512</v>
      </c>
      <c r="F150" s="165" t="s">
        <v>1515</v>
      </c>
      <c r="G150" s="166" t="s">
        <v>1516</v>
      </c>
      <c r="H150" s="167"/>
      <c r="I150" s="165" t="s">
        <v>1517</v>
      </c>
    </row>
    <row r="151" spans="2:9" ht="15.75" customHeight="1" x14ac:dyDescent="0.45">
      <c r="B151" s="450"/>
      <c r="C151" s="445"/>
      <c r="D151" s="164" t="s">
        <v>1518</v>
      </c>
      <c r="E151" s="165" t="s">
        <v>1519</v>
      </c>
      <c r="F151" s="165" t="s">
        <v>1520</v>
      </c>
      <c r="G151" s="166" t="s">
        <v>1521</v>
      </c>
      <c r="H151" s="167"/>
      <c r="I151" s="165" t="s">
        <v>1522</v>
      </c>
    </row>
    <row r="152" spans="2:9" ht="15.75" customHeight="1" x14ac:dyDescent="0.45">
      <c r="B152" s="450"/>
      <c r="C152" s="445"/>
      <c r="D152" s="164" t="s">
        <v>1518</v>
      </c>
      <c r="E152" s="165" t="s">
        <v>1519</v>
      </c>
      <c r="F152" s="165" t="s">
        <v>1523</v>
      </c>
      <c r="G152" s="166" t="s">
        <v>1524</v>
      </c>
      <c r="H152" s="167"/>
      <c r="I152" s="165" t="s">
        <v>1147</v>
      </c>
    </row>
  </sheetData>
  <mergeCells count="32">
    <mergeCell ref="B1:D4"/>
    <mergeCell ref="E1:G4"/>
    <mergeCell ref="H1:I4"/>
    <mergeCell ref="C149:C152"/>
    <mergeCell ref="B149:B152"/>
    <mergeCell ref="B135:B148"/>
    <mergeCell ref="C135:C148"/>
    <mergeCell ref="C95:C106"/>
    <mergeCell ref="B95:B106"/>
    <mergeCell ref="B107:B114"/>
    <mergeCell ref="C107:C114"/>
    <mergeCell ref="B125:B134"/>
    <mergeCell ref="C125:C134"/>
    <mergeCell ref="C115:C124"/>
    <mergeCell ref="B115:B124"/>
    <mergeCell ref="B10:B23"/>
    <mergeCell ref="C10:C23"/>
    <mergeCell ref="B6:I6"/>
    <mergeCell ref="B7:E7"/>
    <mergeCell ref="D8:E8"/>
    <mergeCell ref="F7:I7"/>
    <mergeCell ref="F8:G8"/>
    <mergeCell ref="H8:I8"/>
    <mergeCell ref="B8:C8"/>
    <mergeCell ref="C58:C81"/>
    <mergeCell ref="B58:B81"/>
    <mergeCell ref="B82:B94"/>
    <mergeCell ref="C82:C94"/>
    <mergeCell ref="B24:B31"/>
    <mergeCell ref="C24:C31"/>
    <mergeCell ref="B32:B57"/>
    <mergeCell ref="C32:C57"/>
  </mergeCells>
  <phoneticPr fontId="7" type="noConversion"/>
  <hyperlinks>
    <hyperlink ref="F32" r:id="rId1" display="https://kawak.com.co/invima/mapa_procesos/map_proceso.php?id=17&amp;subproceso=18&amp;tab=0" xr:uid="{13A02DB8-B3F5-424D-999F-1EFBF7651730}"/>
    <hyperlink ref="D41" r:id="rId2" display="https://kawak.com.co/invima/mapa_procesos/map_proceso.php?id=17&amp;subproceso=19&amp;tab=1" xr:uid="{45210ADD-76F3-4138-80BB-1DC42684B3E6}"/>
    <hyperlink ref="F41" r:id="rId3" display="https://kawak.com.co/invima/mapa_procesos/map_proceso.php?id=17&amp;subproceso=19&amp;tab=1" xr:uid="{FF8F00C3-2039-4A6A-BF11-5C9CB21546B9}"/>
    <hyperlink ref="F42" r:id="rId4" display="https://kawak.com.co/invima/mapa_procesos/map_proceso.php?id=17&amp;subproceso=19&amp;tab=1" xr:uid="{8DB5DF13-392C-4BD6-B428-40FD467D2DD2}"/>
    <hyperlink ref="F43" r:id="rId5" display="https://kawak.com.co/invima/mapa_procesos/map_proceso.php?id=17&amp;subproceso=19&amp;tab=1" xr:uid="{2626186F-1AD7-423B-BBA5-F095E4239D99}"/>
    <hyperlink ref="F44" r:id="rId6" display="https://kawak.com.co/invima/mapa_procesos/map_proceso.php?id=17&amp;subproceso=19&amp;tab=1" xr:uid="{202AE759-E890-409C-9BD5-A5A191F1F0C3}"/>
    <hyperlink ref="F45" r:id="rId7" display="https://kawak.com.co/invima/mapa_procesos/map_proceso.php?id=17&amp;subproceso=19&amp;tab=1" xr:uid="{4D405F86-E8F7-4AF3-B448-29FB4DEACD59}"/>
    <hyperlink ref="F46" r:id="rId8" display="https://kawak.com.co/invima/mapa_procesos/map_proceso.php?id=17&amp;subproceso=19&amp;tab=1" xr:uid="{43DF809F-2254-4357-907B-002F756C05FE}"/>
    <hyperlink ref="F47" r:id="rId9" display="https://kawak.com.co/invima/mapa_procesos/map_proceso.php?id=17&amp;subproceso=19&amp;tab=1" xr:uid="{BFAB1B6E-8139-4CA6-81C5-3529099C7DCC}"/>
    <hyperlink ref="D42:D47" r:id="rId10" display="https://kawak.com.co/invima/mapa_procesos/map_proceso.php?id=17&amp;subproceso=19&amp;tab=1" xr:uid="{575F39F6-7CF7-4C41-ABBA-E324DD83B657}"/>
    <hyperlink ref="D48" r:id="rId11" display="https://kawak.com.co/invima/mapa_procesos/map_proceso.php?id=17&amp;subproceso=21&amp;tab=1" xr:uid="{DF13955E-5C74-4B0C-8AF9-F59194FBB530}"/>
    <hyperlink ref="D49" r:id="rId12" display="https://kawak.com.co/invima/mapa_procesos/map_proceso.php?id=17&amp;subproceso=21&amp;tab=1" xr:uid="{624B6B85-B8CA-4C7F-8700-18E2AC6BB447}"/>
    <hyperlink ref="F48" r:id="rId13" display="https://kawak.com.co/invima/mapa_procesos/map_proceso.php?id=17&amp;subproceso=21&amp;tab=1" xr:uid="{2129E717-4696-4077-A4F9-4B7BA6BDCDAE}"/>
    <hyperlink ref="F49" r:id="rId14" display="https://kawak.com.co/invima/mapa_procesos/map_proceso.php?id=17&amp;subproceso=21&amp;tab=1" xr:uid="{F622E7AD-3445-4B11-BA1E-5051E0E161B8}"/>
    <hyperlink ref="D50" r:id="rId15" display="https://kawak.com.co/invima/mapa_procesos/map_proceso.php?id=17&amp;subproceso=22&amp;tab=1" xr:uid="{2BB963AD-8A35-45A3-8546-855FCB90DAF8}"/>
    <hyperlink ref="D51" r:id="rId16" display="https://kawak.com.co/invima/mapa_procesos/map_proceso.php?id=17&amp;subproceso=22&amp;tab=1" xr:uid="{711B9697-D7C2-490B-B771-2BD7B2195C5E}"/>
    <hyperlink ref="D52" r:id="rId17" display="https://kawak.com.co/invima/mapa_procesos/map_proceso.php?id=17&amp;subproceso=22&amp;tab=1" xr:uid="{87D9B7CB-5334-4728-A310-CD299838008F}"/>
    <hyperlink ref="D53:D56" r:id="rId18" display="https://kawak.com.co/invima/mapa_procesos/map_proceso.php?id=17&amp;subproceso=22&amp;tab=1" xr:uid="{8F2199CB-D43B-4104-80E1-16C3FE074059}"/>
    <hyperlink ref="D57" r:id="rId19" display="https://kawak.com.co/invima/mapa_procesos/map_proceso.php?id=17&amp;subproceso=55&amp;tab=1" xr:uid="{C255F56C-D173-4051-AED9-30256D3333E5}"/>
    <hyperlink ref="F57" r:id="rId20" display="https://kawak.com.co/invima/mapa_procesos/map_proceso.php?id=17&amp;subproceso=55&amp;tab=1" xr:uid="{7A06D1D6-8531-40E4-9A6A-417CD0F91393}"/>
    <hyperlink ref="F149" r:id="rId21" display="https://kawak.com.co/invima/mapa_procesos/map_proceso.php?id=49&amp;subproceso=50&amp;tab=0" xr:uid="{61AF4075-5A0E-446F-9576-B91CC8E6AE3B}"/>
    <hyperlink ref="F150" r:id="rId22" display="https://kawak.com.co/invima/mapa_procesos/map_proceso.php?id=49&amp;subproceso=50&amp;tab=0" xr:uid="{F0DB1451-46D4-4556-BECB-6FD5E998092E}"/>
    <hyperlink ref="D149" r:id="rId23" display="https://kawak.com.co/invima/mapa_procesos/map_proceso.php?id=49&amp;subproceso=50&amp;tab=0" xr:uid="{64C7F200-93D8-4215-ACBA-2817C36F980C}"/>
    <hyperlink ref="D150" r:id="rId24" display="https://kawak.com.co/invima/mapa_procesos/map_proceso.php?id=49&amp;subproceso=50&amp;tab=0" xr:uid="{9A7A0606-7E86-4161-9CBC-27F041F4BF64}"/>
    <hyperlink ref="D151" r:id="rId25" display="https://kawak.com.co/invima/mapa_procesos/map_proceso.php?id=49&amp;subproceso=51&amp;tab=1" xr:uid="{8EB80243-770A-418F-8CD7-978E19286C03}"/>
    <hyperlink ref="D152" r:id="rId26" display="https://kawak.com.co/invima/mapa_procesos/map_proceso.php?id=49&amp;subproceso=51&amp;tab=1" xr:uid="{4C270F09-7223-4EBA-9231-FD5F628A685A}"/>
    <hyperlink ref="F151" r:id="rId27" display="https://kawak.com.co/invima/mapa_procesos/map_proceso.php?id=49&amp;subproceso=51&amp;tab=1" xr:uid="{54565266-E159-4FC0-A695-CFB7DEF6F9AE}"/>
    <hyperlink ref="F152" r:id="rId28" display="https://kawak.com.co/invima/mapa_procesos/map_proceso.php?id=49&amp;subproceso=51&amp;tab=1" xr:uid="{41BFD05B-8DD2-48CE-AA1F-2E9B9A493E70}"/>
    <hyperlink ref="D135" r:id="rId29" display="https://kawak.com.co/invima/mapa_procesos/map_proceso.php?id=41&amp;subproceso=43&amp;tab=1" xr:uid="{E064D70A-729A-4FFE-B052-EE08FECD38E1}"/>
    <hyperlink ref="D136:D139" r:id="rId30" display="https://kawak.com.co/invima/mapa_procesos/map_proceso.php?id=41&amp;subproceso=43&amp;tab=1" xr:uid="{12F0F8E5-48B3-4390-A609-0F22DE2F3AFC}"/>
    <hyperlink ref="D146" r:id="rId31" display="https://kawak.com.co/invima/mapa_procesos/map_proceso.php?id=41&amp;subproceso=45&amp;tab=1" xr:uid="{0AC77C7E-A76A-472F-9818-6AAB4E11CD18}"/>
    <hyperlink ref="D147" r:id="rId32" display="https://kawak.com.co/invima/mapa_procesos/map_proceso.php?id=41&amp;subproceso=45&amp;tab=1" xr:uid="{B1D856D3-8357-4048-8408-D5F55CABACF7}"/>
    <hyperlink ref="D148" r:id="rId33" display="https://kawak.com.co/invima/mapa_procesos/map_proceso.php?id=41&amp;subproceso=45&amp;tab=1" xr:uid="{1D00E231-019B-4511-99E5-6A3998FA74C3}"/>
    <hyperlink ref="D140" r:id="rId34" display="https://kawak.com.co/invima/mapa_procesos/map_proceso.php?id=41&amp;subproceso=44&amp;tab=1" xr:uid="{22B81DA9-F679-4BB5-A9A5-192C89B07275}"/>
    <hyperlink ref="D141" r:id="rId35" display="https://kawak.com.co/invima/mapa_procesos/map_proceso.php?id=41&amp;subproceso=44&amp;tab=1" xr:uid="{2E840C9A-4C2D-4B15-8B73-CDA44A2E4946}"/>
    <hyperlink ref="D142" r:id="rId36" display="https://kawak.com.co/invima/mapa_procesos/map_proceso.php?id=41&amp;subproceso=44&amp;tab=1" xr:uid="{42AD0C75-0336-4371-8010-8CB704002C8D}"/>
    <hyperlink ref="D143" r:id="rId37" display="https://kawak.com.co/invima/mapa_procesos/map_proceso.php?id=41&amp;subproceso=44&amp;tab=1" xr:uid="{546E5E35-ED1D-4035-866E-75DA435616EC}"/>
    <hyperlink ref="D144" r:id="rId38" display="https://kawak.com.co/invima/mapa_procesos/map_proceso.php?id=41&amp;subproceso=44&amp;tab=1" xr:uid="{283E9486-F143-40B5-B049-4C6FED02BC09}"/>
    <hyperlink ref="D145" r:id="rId39" display="https://kawak.com.co/invima/mapa_procesos/map_proceso.php?id=41&amp;subproceso=44&amp;tab=1" xr:uid="{AFBDA0B5-72F4-4ECA-8E67-36547EEB7D33}"/>
    <hyperlink ref="D125" r:id="rId40" display="https://kawak.com.co/invima/mapa_procesos/map_proceso.php?id=46&amp;subproceso=47&amp;tab=0" xr:uid="{06BE397B-8E99-4680-A3E3-F8319C85AD20}"/>
    <hyperlink ref="D126:D127" r:id="rId41" display="https://kawak.com.co/invima/mapa_procesos/map_proceso.php?id=46&amp;subproceso=47&amp;tab=0" xr:uid="{EA72D0A6-9A15-4DB7-B0B5-F56CF3552FF2}"/>
    <hyperlink ref="D131" r:id="rId42" display="https://kawak.com.co/invima/mapa_procesos/map_proceso.php?id=46&amp;subproceso=59&amp;tab=1" xr:uid="{E4C86A04-6508-49DE-BF28-D8C7F09CB9DC}"/>
    <hyperlink ref="D128" r:id="rId43" display="https://kawak.com.co/invima/mapa_procesos/map_proceso.php?id=46&amp;subproceso=58&amp;tab=1" xr:uid="{4D8EE22B-EE8D-44A7-9D35-4F3BBFC83258}"/>
    <hyperlink ref="D129" r:id="rId44" display="https://kawak.com.co/invima/mapa_procesos/map_proceso.php?id=46&amp;subproceso=58&amp;tab=1" xr:uid="{CA53D85C-9587-4433-9974-9CE32922292F}"/>
    <hyperlink ref="D130" r:id="rId45" display="https://kawak.com.co/invima/mapa_procesos/map_proceso.php?id=46&amp;subproceso=58&amp;tab=1" xr:uid="{C2745263-014D-449A-BA40-4250F008447F}"/>
    <hyperlink ref="D132" r:id="rId46" display="https://kawak.com.co/invima/mapa_procesos/map_proceso.php?id=46&amp;subproceso=59&amp;tab=1" xr:uid="{B6ADA7E8-E2BA-45CC-AD15-5CF248895BB8}"/>
    <hyperlink ref="D133" r:id="rId47" display="https://kawak.com.co/invima/mapa_procesos/map_proceso.php?id=46&amp;subproceso=59&amp;tab=1" xr:uid="{9FFF0F97-FB0B-41BE-9FAE-1CDF9D2404BE}"/>
    <hyperlink ref="D134" r:id="rId48" display="https://kawak.com.co/invima/mapa_procesos/map_proceso.php?id=46&amp;subproceso=59&amp;tab=1" xr:uid="{9401C996-4F33-4CFA-AA7D-6DB6A497AFBB}"/>
    <hyperlink ref="D115" r:id="rId49" display="https://kawak.com.co/invima/mapa_procesos/map_proceso.php?id=29&amp;subproceso=30&amp;tab=0" xr:uid="{7AFE0DF2-6650-450B-A21F-566F633DA9C8}"/>
    <hyperlink ref="D116" r:id="rId50" display="https://kawak.com.co/invima/mapa_procesos/map_proceso.php?id=29&amp;subproceso=31&amp;tab=1" xr:uid="{9DA04FAC-04C2-451F-AF24-7A6D93BAD771}"/>
    <hyperlink ref="D117" r:id="rId51" display="https://kawak.com.co/invima/mapa_procesos/map_proceso.php?id=29&amp;subproceso=31&amp;tab=1" xr:uid="{EC676237-4475-4422-A874-86686133ACC0}"/>
    <hyperlink ref="D118" r:id="rId52" display="https://kawak.com.co/invima/mapa_procesos/map_proceso.php?id=29&amp;subproceso=31&amp;tab=1" xr:uid="{72216347-17D2-48F6-BAC8-DCF58A9510D9}"/>
    <hyperlink ref="D119" r:id="rId53" display="https://kawak.com.co/invima/mapa_procesos/map_proceso.php?id=29&amp;subproceso=31&amp;tab=1" xr:uid="{AA27E0C7-7BD2-4CEB-A7FD-ED784AC7BDBF}"/>
    <hyperlink ref="D120" r:id="rId54" display="https://kawak.com.co/invima/mapa_procesos/map_proceso.php?id=29&amp;subproceso=32&amp;tab=1" xr:uid="{26508D7A-7012-4540-9DA8-7DA3F739B93F}"/>
    <hyperlink ref="D121" r:id="rId55" display="https://kawak.com.co/invima/mapa_procesos/map_proceso.php?id=29&amp;subproceso=32&amp;tab=1" xr:uid="{0EFFE490-C6C5-471F-A27C-77B78A2C3A9B}"/>
    <hyperlink ref="D122" r:id="rId56" display="https://kawak.com.co/invima/mapa_procesos/map_proceso.php?id=29&amp;subproceso=32&amp;tab=1" xr:uid="{5800F071-2C53-4F2B-94E6-AEE596020CC6}"/>
    <hyperlink ref="D123" r:id="rId57" display="https://kawak.com.co/invima/mapa_procesos/map_proceso.php?id=29&amp;subproceso=32&amp;tab=1" xr:uid="{84A29318-68CE-40B6-8AAB-105965163F36}"/>
    <hyperlink ref="D124" r:id="rId58" display="https://kawak.com.co/invima/mapa_procesos/map_proceso.php?id=29&amp;subproceso=32&amp;tab=1" xr:uid="{C7F0B08D-E410-4F15-8F77-4CEB12F9C8B0}"/>
    <hyperlink ref="D110" r:id="rId59" display="https://kawak.com.co/invima/mapa_procesos/map_proceso.php?id=37&amp;subproceso=39&amp;tab=1" xr:uid="{CA1D7B58-0F33-4A39-8FFD-578CA5CB0D31}"/>
    <hyperlink ref="G32" r:id="rId60" display="https://kawak.com.co/invima/mapa_procesos/map_proceso.php?id=17&amp;subproceso=18&amp;tab=0" xr:uid="{E9A45183-70DD-495C-AC84-353258F4BEBE}"/>
    <hyperlink ref="G33" r:id="rId61" display="https://kawak.com.co/invima/mapa_procesos/map_proceso.php?id=17&amp;subproceso=18&amp;tab=0" xr:uid="{55578CD3-DBF5-461D-8D3A-0E7064D2D3C9}"/>
    <hyperlink ref="G34" r:id="rId62" display="https://kawak.com.co/invima/mapa_procesos/map_proceso.php?id=17&amp;subproceso=18&amp;tab=0" xr:uid="{5D95F68A-5713-4E0D-8133-C08F7AAB9AE3}"/>
    <hyperlink ref="G35" r:id="rId63" display="https://kawak.com.co/invima/mapa_procesos/map_proceso.php?id=17&amp;subproceso=18&amp;tab=0" xr:uid="{BCAB1D47-81BC-4CAC-9A4D-4168A1C60019}"/>
    <hyperlink ref="G36" r:id="rId64" display="https://kawak.com.co/invima/mapa_procesos/map_proceso.php?id=17&amp;subproceso=18&amp;tab=0" xr:uid="{44FA2278-EB30-4214-A703-9555064AB7FA}"/>
    <hyperlink ref="G37" r:id="rId65" display="https://kawak.com.co/invima/mapa_procesos/map_proceso.php?id=17&amp;subproceso=18&amp;tab=0" xr:uid="{E3177B43-F31A-4431-8D39-BE3852A2DEE6}"/>
    <hyperlink ref="G38" r:id="rId66" display="https://kawak.com.co/invima/mapa_procesos/map_proceso.php?id=17&amp;subproceso=18&amp;tab=0" xr:uid="{A6A764FD-083D-4A45-8D3B-7CE40B8B97D7}"/>
    <hyperlink ref="G39" r:id="rId67" display="https://kawak.com.co/invima/mapa_procesos/map_proceso.php?id=17&amp;subproceso=18&amp;tab=0" xr:uid="{111C97E7-67C5-4E0B-BD52-285B833C8BE1}"/>
    <hyperlink ref="G40" r:id="rId68" display="https://kawak.com.co/invima/mapa_procesos/map_proceso.php?id=17&amp;subproceso=18&amp;tab=0" xr:uid="{2C9A14C9-F324-4C29-A66B-D5F2E07A01D8}"/>
    <hyperlink ref="G41" r:id="rId69" display="https://kawak.com.co/invima/mapa_procesos/map_proceso.php?id=17&amp;subproceso=19&amp;tab=1" xr:uid="{C633E2A6-58F7-4000-8764-AAB36E2E7526}"/>
    <hyperlink ref="G42" r:id="rId70" display="https://kawak.com.co/invima/mapa_procesos/map_proceso.php?id=17&amp;subproceso=19&amp;tab=1" xr:uid="{F7F95192-0B3D-4EA9-ABC4-FCEF9DC16945}"/>
    <hyperlink ref="G43" r:id="rId71" display="https://kawak.com.co/invima/mapa_procesos/map_proceso.php?id=17&amp;subproceso=19&amp;tab=1" xr:uid="{A86AAC38-9A06-4B70-8193-C5BC3950C9FE}"/>
    <hyperlink ref="G44" r:id="rId72" display="https://kawak.com.co/invima/mapa_procesos/map_proceso.php?id=17&amp;subproceso=19&amp;tab=1" xr:uid="{84570E3B-7BAD-47C9-9BB2-3087A5A7242D}"/>
    <hyperlink ref="G45" r:id="rId73" display="https://kawak.com.co/invima/mapa_procesos/map_proceso.php?id=17&amp;subproceso=19&amp;tab=1" xr:uid="{87B536DE-863F-4662-96A8-49FAE6B15852}"/>
    <hyperlink ref="G46" r:id="rId74" display="https://kawak.com.co/invima/mapa_procesos/map_proceso.php?id=17&amp;subproceso=19&amp;tab=1" xr:uid="{1764F62A-BCC7-4B4A-B438-AB0E7BAC3D76}"/>
    <hyperlink ref="G47" r:id="rId75" display="https://kawak.com.co/invima/mapa_procesos/map_proceso.php?id=17&amp;subproceso=19&amp;tab=1" xr:uid="{F42AE154-223D-4300-8E21-626322A62AF0}"/>
    <hyperlink ref="G48" r:id="rId76" display="https://kawak.com.co/invima/mapa_procesos/map_proceso.php?id=17&amp;subproceso=21&amp;tab=1" xr:uid="{FB089949-B264-4C3F-967B-FE63C8C01074}"/>
    <hyperlink ref="G49" r:id="rId77" display="https://kawak.com.co/invima/mapa_procesos/map_proceso.php?id=17&amp;subproceso=21&amp;tab=1" xr:uid="{0C5A2F19-1F69-4B29-8E3F-25BA3AFBEA43}"/>
    <hyperlink ref="G50" r:id="rId78" display="https://kawak.com.co/invima/mapa_procesos/map_proceso.php?id=17&amp;subproceso=22&amp;tab=1" xr:uid="{9F220445-4861-41F2-9F6F-1F3E4E677AB9}"/>
    <hyperlink ref="G51" r:id="rId79" display="https://kawak.com.co/invima/mapa_procesos/map_proceso.php?id=17&amp;subproceso=22&amp;tab=1" xr:uid="{C80CE7C3-80B7-414D-A010-CC0C9C00B0D8}"/>
    <hyperlink ref="G52" r:id="rId80" display="https://kawak.com.co/invima/mapa_procesos/map_proceso.php?id=17&amp;subproceso=22&amp;tab=1" xr:uid="{B082265C-FF5C-449E-9EC5-99D0A569867F}"/>
    <hyperlink ref="G53" r:id="rId81" display="https://kawak.com.co/invima/mapa_procesos/map_proceso.php?id=17&amp;subproceso=22&amp;tab=1" xr:uid="{109C1616-B8A3-4A74-915B-ECC399B7BBA2}"/>
    <hyperlink ref="G54" r:id="rId82" display="https://kawak.com.co/invima/mapa_procesos/map_proceso.php?id=17&amp;subproceso=22&amp;tab=1" xr:uid="{C61A6C25-511C-4D13-9E5D-D9BA5389CAAA}"/>
    <hyperlink ref="G55" r:id="rId83" display="https://kawak.com.co/invima/mapa_procesos/map_proceso.php?id=17&amp;subproceso=22&amp;tab=1" xr:uid="{75989D43-7A49-432E-991B-58B944EBB84E}"/>
    <hyperlink ref="G56" r:id="rId84" display="https://kawak.com.co/invima/mapa_procesos/map_proceso.php?id=17&amp;subproceso=22&amp;tab=1" xr:uid="{80F8CD2D-903A-46C2-8140-44FDAB2D8C73}"/>
    <hyperlink ref="G57" r:id="rId85" display="https://kawak.com.co/invima/mapa_procesos/map_proceso.php?id=17&amp;subproceso=55&amp;tab=1" xr:uid="{3DBD948A-6142-4D3E-B443-E006995777E1}"/>
    <hyperlink ref="G58" r:id="rId86" display="https://kawak.com.co/invima/mapa_procesos/map_proceso.php?id=13&amp;subproceso=14&amp;tab=0" xr:uid="{07DD41AA-955C-44DB-A43A-A1708EE578A6}"/>
    <hyperlink ref="G59" r:id="rId87" display="https://kawak.com.co/invima/mapa_procesos/map_proceso.php?id=13&amp;subproceso=14&amp;tab=0" xr:uid="{9ABD197F-A099-4254-A586-2849B5029D01}"/>
    <hyperlink ref="G60" r:id="rId88" display="https://kawak.com.co/invima/mapa_procesos/map_proceso.php?id=13&amp;subproceso=15&amp;tab=1" xr:uid="{B0930574-9536-4AFC-9750-D9086CEB7BB4}"/>
    <hyperlink ref="G61" r:id="rId89" display="https://kawak.com.co/invima/mapa_procesos/map_proceso.php?id=13&amp;subproceso=15&amp;tab=1" xr:uid="{80C9BDA0-2E71-4202-A34C-6705BEF9E893}"/>
    <hyperlink ref="G62" r:id="rId90" display="https://kawak.com.co/invima/mapa_procesos/map_proceso.php?id=13&amp;subproceso=15&amp;tab=1" xr:uid="{B0CAC74E-5780-43E8-B942-09EBCD1D9EAE}"/>
    <hyperlink ref="G63" r:id="rId91" display="https://kawak.com.co/invima/mapa_procesos/map_proceso.php?id=13&amp;subproceso=15&amp;tab=1" xr:uid="{508F2B5F-9324-42D0-A5E8-FF4655C77706}"/>
    <hyperlink ref="G64" r:id="rId92" display="https://kawak.com.co/invima/mapa_procesos/map_proceso.php?id=13&amp;subproceso=15&amp;tab=1" xr:uid="{6383A0CC-F832-4239-B63F-2A316AC21E70}"/>
    <hyperlink ref="G65" r:id="rId93" display="https://kawak.com.co/invima/mapa_procesos/map_proceso.php?id=13&amp;subproceso=15&amp;tab=1" xr:uid="{17FBDE95-B6EB-417D-9156-2240BCA26CB0}"/>
    <hyperlink ref="G66" r:id="rId94" display="https://kawak.com.co/invima/mapa_procesos/map_proceso.php?id=13&amp;subproceso=15&amp;tab=1" xr:uid="{E9A15606-679E-471E-9DF1-117C5FCF01DE}"/>
    <hyperlink ref="G67" r:id="rId95" display="https://kawak.com.co/invima/mapa_procesos/map_proceso.php?id=13&amp;subproceso=15&amp;tab=1" xr:uid="{8F21C5BD-BE50-46F9-B2E9-346C6A1B465E}"/>
    <hyperlink ref="G68" r:id="rId96" display="https://kawak.com.co/invima/mapa_procesos/map_proceso.php?id=13&amp;subproceso=15&amp;tab=1" xr:uid="{678A6C5B-A86B-400C-BDDD-742A1C163679}"/>
    <hyperlink ref="G69" r:id="rId97" display="https://kawak.com.co/invima/mapa_procesos/map_proceso.php?id=13&amp;subproceso=15&amp;tab=1" xr:uid="{E04D2C81-25BF-4D52-9881-463C3DA60387}"/>
    <hyperlink ref="G70" r:id="rId98" display="https://kawak.com.co/invima/mapa_procesos/map_proceso.php?id=13&amp;subproceso=15&amp;tab=1" xr:uid="{0C7FE641-2CE7-45B4-AEBF-D5896F2B94E7}"/>
    <hyperlink ref="G71" r:id="rId99" display="https://kawak.com.co/invima/mapa_procesos/map_proceso.php?id=13&amp;subproceso=15&amp;tab=1" xr:uid="{5C4A48FB-6F28-44A9-91BB-276F45C0DFB8}"/>
    <hyperlink ref="G72" r:id="rId100" display="https://kawak.com.co/invima/mapa_procesos/map_proceso.php?id=13&amp;subproceso=15&amp;tab=1" xr:uid="{372AA365-DAFF-4132-9AE4-2214B20434C0}"/>
    <hyperlink ref="G73" r:id="rId101" display="https://kawak.com.co/invima/mapa_procesos/map_proceso.php?id=13&amp;subproceso=15&amp;tab=1" xr:uid="{D493719D-1453-4587-8D17-FA5502EA6B79}"/>
    <hyperlink ref="G74" r:id="rId102" display="https://kawak.com.co/invima/mapa_procesos/map_proceso.php?id=13&amp;subproceso=15&amp;tab=1" xr:uid="{78DCACD5-D147-47A7-99D8-0FEE0338DF36}"/>
    <hyperlink ref="G75" r:id="rId103" display="https://kawak.com.co/invima/mapa_procesos/map_proceso.php?id=13&amp;subproceso=15&amp;tab=1" xr:uid="{9E9E9CE4-3476-40F4-AD2E-3F7623350350}"/>
    <hyperlink ref="G76" r:id="rId104" display="https://kawak.com.co/invima/mapa_procesos/map_proceso.php?id=13&amp;subproceso=15&amp;tab=1" xr:uid="{25A97289-2D0F-432F-B307-F1CD99EA343B}"/>
    <hyperlink ref="G77" r:id="rId105" display="https://kawak.com.co/invima/mapa_procesos/map_proceso.php?id=13&amp;subproceso=15&amp;tab=1" xr:uid="{87AC165E-EAA1-4BDC-9799-092AB4CA5760}"/>
    <hyperlink ref="G78" r:id="rId106" display="https://kawak.com.co/invima/mapa_procesos/map_proceso.php?id=13&amp;subproceso=15&amp;tab=1" xr:uid="{664FF9AE-72C4-4008-914B-99141EFA2512}"/>
    <hyperlink ref="G79" r:id="rId107" display="https://kawak.com.co/invima/mapa_procesos/map_proceso.php?id=13&amp;subproceso=15&amp;tab=1" xr:uid="{880CC59D-64C3-43FA-BD73-CC3EF3675755}"/>
    <hyperlink ref="G80" r:id="rId108" display="https://kawak.com.co/invima/mapa_procesos/map_proceso.php?id=13&amp;subproceso=16&amp;tab=1" xr:uid="{8D21C9C8-B1FD-4585-BCD5-90CA38656F63}"/>
    <hyperlink ref="G81" r:id="rId109" display="https://kawak.com.co/invima/mapa_procesos/map_proceso.php?id=13&amp;subproceso=16&amp;tab=1" xr:uid="{1FDC85CB-44A0-4A41-9CD0-B43AFDBDD07E}"/>
    <hyperlink ref="G82" r:id="rId110" display="https://kawak.com.co/invima/mapa_procesos/map_proceso.php?id=33&amp;subproceso=35&amp;tab=0" xr:uid="{AD851394-B8F9-4C42-B6FC-6BA98E85F697}"/>
    <hyperlink ref="G83" r:id="rId111" display="https://kawak.com.co/invima/mapa_procesos/map_proceso.php?id=33&amp;subproceso=35&amp;tab=0" xr:uid="{7E33F82D-4805-4403-BD95-AEF4E5434275}"/>
    <hyperlink ref="G84" r:id="rId112" display="https://kawak.com.co/invima/mapa_procesos/map_proceso.php?id=33&amp;subproceso=35&amp;tab=0" xr:uid="{0652F511-F4C6-49CE-AEEA-1E4CE9EBE6B5}"/>
    <hyperlink ref="G85" r:id="rId113" display="https://kawak.com.co/invima/mapa_procesos/map_proceso.php?id=33&amp;subproceso=35&amp;tab=0" xr:uid="{E9D17E59-BFB6-4A74-AC0A-DE15C7066045}"/>
    <hyperlink ref="G86" r:id="rId114" display="https://kawak.com.co/invima/mapa_procesos/map_proceso.php?id=33&amp;subproceso=35&amp;tab=0" xr:uid="{03BF6151-D32A-409F-B706-9F007B1FCFA2}"/>
    <hyperlink ref="G87" r:id="rId115" display="https://kawak.com.co/invima/mapa_procesos/map_proceso.php?id=33&amp;subproceso=35&amp;tab=0" xr:uid="{5F9D69E2-0089-41F3-B92E-2C99496FF9E4}"/>
    <hyperlink ref="G88" r:id="rId116" display="https://kawak.com.co/invima/mapa_procesos/map_proceso.php?id=33&amp;subproceso=36&amp;tab=1" xr:uid="{4AA7FBDC-F1E3-45FE-A1FC-5404092E7FA4}"/>
    <hyperlink ref="G89" r:id="rId117" display="https://kawak.com.co/invima/mapa_procesos/map_proceso.php?id=33&amp;subproceso=36&amp;tab=1" xr:uid="{29C63B35-DBED-4833-88A3-E6B357C61865}"/>
    <hyperlink ref="G90" r:id="rId118" display="https://kawak.com.co/invima/mapa_procesos/map_proceso.php?id=33&amp;subproceso=36&amp;tab=1" xr:uid="{EA9B5A38-073F-4F86-A4A6-9B5565F5C861}"/>
    <hyperlink ref="G91" r:id="rId119" display="https://kawak.com.co/invima/mapa_procesos/map_proceso.php?id=33&amp;subproceso=36&amp;tab=1" xr:uid="{0DB9BDAA-076A-49DA-8764-B2CCCBAC6B56}"/>
    <hyperlink ref="G92" r:id="rId120" display="https://kawak.com.co/invima/mapa_procesos/map_proceso.php?id=33&amp;subproceso=36&amp;tab=1" xr:uid="{10CDE942-1800-4D9D-90A9-E981BA71BC38}"/>
    <hyperlink ref="G93" r:id="rId121" display="https://kawak.com.co/invima/mapa_procesos/map_proceso.php?id=33&amp;subproceso=36&amp;tab=1" xr:uid="{EE321B8C-9BA8-4FE9-85FF-9F0402A00F9A}"/>
    <hyperlink ref="G94" r:id="rId122" display="https://kawak.com.co/invima/mapa_procesos/map_proceso.php?id=33&amp;subproceso=56&amp;tab=1" xr:uid="{61D3DCD1-CACA-493B-8F38-27609341A9FC}"/>
    <hyperlink ref="G95" r:id="rId123" display="https://kawak.com.co/invima/mapa_procesos/map_proceso.php?id=23&amp;subproceso=24&amp;tab=0" xr:uid="{B8B71CD6-4AC6-471D-BA82-1242BE021BD7}"/>
    <hyperlink ref="G96" r:id="rId124" display="https://kawak.com.co/invima/mapa_procesos/map_proceso.php?id=23&amp;subproceso=24&amp;tab=0" xr:uid="{BDCEAFE3-2F68-4FD3-8C0C-228C61D7BF42}"/>
    <hyperlink ref="G97" r:id="rId125" display="https://kawak.com.co/invima/mapa_procesos/map_proceso.php?id=23&amp;subproceso=24&amp;tab=0" xr:uid="{5D519096-4D65-4633-B76A-9909E89A28D9}"/>
    <hyperlink ref="G98" r:id="rId126" display="https://kawak.com.co/invima/mapa_procesos/map_proceso.php?id=23&amp;subproceso=25&amp;tab=1" xr:uid="{0514E434-C5B8-406F-8EF9-16AD1E1A28DF}"/>
    <hyperlink ref="G99" r:id="rId127" display="https://kawak.com.co/invima/mapa_procesos/map_proceso.php?id=23&amp;subproceso=25&amp;tab=1" xr:uid="{09BBF65D-65D2-4975-B5E7-01FABA02CBB4}"/>
    <hyperlink ref="G100" r:id="rId128" display="https://kawak.com.co/invima/mapa_procesos/map_proceso.php?id=23&amp;subproceso=25&amp;tab=1" xr:uid="{AB11C0F5-F76F-4C80-9B51-EDAB5285BBFF}"/>
    <hyperlink ref="G101" r:id="rId129" display="https://kawak.com.co/invima/mapa_procesos/map_proceso.php?id=23&amp;subproceso=28&amp;tab=1" xr:uid="{D7C65159-3E0D-4A2A-8331-CAE5A3951709}"/>
    <hyperlink ref="G102" r:id="rId130" display="https://kawak.com.co/invima/mapa_procesos/map_proceso.php?id=23&amp;subproceso=28&amp;tab=1" xr:uid="{C2A453B1-386B-447D-B385-58B7AA9713F1}"/>
    <hyperlink ref="G103" r:id="rId131" display="https://kawak.com.co/invima/mapa_procesos/map_proceso.php?id=23&amp;subproceso=28&amp;tab=1" xr:uid="{42C90849-8B8D-46A9-838E-2CE1CF603B69}"/>
    <hyperlink ref="G104" r:id="rId132" display="https://kawak.com.co/invima/mapa_procesos/map_proceso.php?id=23&amp;subproceso=53&amp;tab=1" xr:uid="{3AEB2DFA-A0F3-44AA-8B86-9358CA8433FF}"/>
    <hyperlink ref="G105" r:id="rId133" display="https://kawak.com.co/invima/mapa_procesos/map_proceso.php?id=23&amp;subproceso=53&amp;tab=1" xr:uid="{80BDDEB2-03FE-457B-A64E-74A8101514F2}"/>
    <hyperlink ref="G106" r:id="rId134" display="https://kawak.com.co/invima/mapa_procesos/map_proceso.php?id=23&amp;subproceso=53&amp;tab=1" xr:uid="{20C28D5C-09A1-482A-A83D-483CC278F1D1}"/>
    <hyperlink ref="G107" r:id="rId135" display="https://kawak.com.co/invima/mapa_procesos/map_proceso.php?id=37&amp;subproceso=38&amp;tab=0" xr:uid="{9CD9E1A1-C25E-41E1-96F7-AC1D9C161048}"/>
    <hyperlink ref="G108" r:id="rId136" display="https://kawak.com.co/invima/mapa_procesos/map_proceso.php?id=37&amp;subproceso=38&amp;tab=0" xr:uid="{BDBC72A1-D80D-41DB-8126-E44DB4C0975B}"/>
    <hyperlink ref="G109" r:id="rId137" display="https://kawak.com.co/invima/mapa_procesos/map_proceso.php?id=37&amp;subproceso=39&amp;tab=1" xr:uid="{72C78DED-6FF0-4784-A62C-E4A582BF11B5}"/>
    <hyperlink ref="G110" r:id="rId138" display="https://kawak.com.co/invima/mapa_procesos/map_proceso.php?id=37&amp;subproceso=39&amp;tab=1" xr:uid="{8CFAE174-18F4-49A1-AAFF-ABF487C2B6F9}"/>
    <hyperlink ref="G111" r:id="rId139" display="https://kawak.com.co/invima/mapa_procesos/map_proceso.php?id=37&amp;subproceso=40&amp;tab=1" xr:uid="{0A70B604-6741-4A24-93EB-A24473C413C7}"/>
    <hyperlink ref="G112" r:id="rId140" display="https://kawak.com.co/invima/mapa_procesos/map_proceso.php?id=37&amp;subproceso=40&amp;tab=1" xr:uid="{53C841BA-23E3-4910-BE7B-16260C23B940}"/>
    <hyperlink ref="G113" r:id="rId141" display="https://kawak.com.co/invima/mapa_procesos/map_proceso.php?id=37&amp;subproceso=57&amp;tab=1" xr:uid="{D472A7EA-18FC-4D6F-875E-488F5478C04E}"/>
    <hyperlink ref="G114" r:id="rId142" display="https://kawak.com.co/invima/mapa_procesos/map_proceso.php?id=37&amp;subproceso=57&amp;tab=1" xr:uid="{FCF67B6D-7CD1-48D4-879F-0FBFF5B7F1AD}"/>
    <hyperlink ref="G115" r:id="rId143" display="https://kawak.com.co/invima/mapa_procesos/map_proceso.php?id=29&amp;subproceso=30&amp;tab=0" xr:uid="{0D9BD3EB-5F0A-4832-8B5C-B90ADECBB03A}"/>
    <hyperlink ref="G116" r:id="rId144" display="https://kawak.com.co/invima/mapa_procesos/map_proceso.php?id=29&amp;subproceso=31&amp;tab=1" xr:uid="{33ED872E-4462-4531-94AA-A48D44A4D275}"/>
    <hyperlink ref="G117" r:id="rId145" display="https://kawak.com.co/invima/mapa_procesos/map_proceso.php?id=29&amp;subproceso=31&amp;tab=1" xr:uid="{92423668-1139-4CA6-B362-36D992D2AF8B}"/>
    <hyperlink ref="G118" r:id="rId146" display="https://kawak.com.co/invima/mapa_procesos/map_proceso.php?id=29&amp;subproceso=31&amp;tab=1" xr:uid="{8C24960A-6568-4DD7-84E5-3F421F534D29}"/>
    <hyperlink ref="G119" r:id="rId147" display="https://kawak.com.co/invima/mapa_procesos/map_proceso.php?id=29&amp;subproceso=31&amp;tab=1" xr:uid="{639F5D0C-7E2D-46B3-AAE2-F6BE3E3EE05F}"/>
    <hyperlink ref="G120" r:id="rId148" display="https://kawak.com.co/invima/mapa_procesos/map_proceso.php?id=29&amp;subproceso=32&amp;tab=1" xr:uid="{168E7215-26AB-4D1E-9341-3E5E6E41225C}"/>
    <hyperlink ref="G121" r:id="rId149" display="https://kawak.com.co/invima/mapa_procesos/map_proceso.php?id=29&amp;subproceso=32&amp;tab=1" xr:uid="{E4E30C5F-9FB5-46A9-9D04-0A0D3BC87F4E}"/>
    <hyperlink ref="G122" r:id="rId150" display="https://kawak.com.co/invima/mapa_procesos/map_proceso.php?id=29&amp;subproceso=32&amp;tab=1" xr:uid="{2DD9203A-3A4D-483D-A18E-22B36781C41F}"/>
    <hyperlink ref="G123" r:id="rId151" display="https://kawak.com.co/invima/mapa_procesos/map_proceso.php?id=29&amp;subproceso=32&amp;tab=1" xr:uid="{E62E2F56-A7A7-473B-9657-3241BFFFED58}"/>
    <hyperlink ref="G124" r:id="rId152" display="https://kawak.com.co/invima/mapa_procesos/map_proceso.php?id=29&amp;subproceso=32&amp;tab=1" xr:uid="{16FDC604-D0DC-4CF3-80C7-2CE6F4104662}"/>
    <hyperlink ref="G125" r:id="rId153" display="https://kawak.com.co/invima/mapa_procesos/map_proceso.php?id=46&amp;subproceso=47&amp;tab=0" xr:uid="{E294DEAE-E9BD-4357-836B-2B480D666175}"/>
    <hyperlink ref="G126" r:id="rId154" display="https://kawak.com.co/invima/mapa_procesos/map_proceso.php?id=46&amp;subproceso=47&amp;tab=0" xr:uid="{6CFA22E5-5C55-40E2-BC1F-84D1167FFB2B}"/>
    <hyperlink ref="G127" r:id="rId155" display="https://kawak.com.co/invima/mapa_procesos/map_proceso.php?id=46&amp;subproceso=47&amp;tab=0" xr:uid="{7EF5965F-2676-42A5-840A-1B6B79D90B87}"/>
    <hyperlink ref="G128" r:id="rId156" display="https://kawak.com.co/invima/mapa_procesos/map_proceso.php?id=46&amp;subproceso=58&amp;tab=1" xr:uid="{08F7900B-A0B2-41F2-A789-051B70D1541E}"/>
    <hyperlink ref="G129" r:id="rId157" display="https://kawak.com.co/invima/mapa_procesos/map_proceso.php?id=46&amp;subproceso=58&amp;tab=1" xr:uid="{3DF6C216-7657-488C-B04A-69CEC2FDF560}"/>
    <hyperlink ref="G130" r:id="rId158" display="https://kawak.com.co/invima/mapa_procesos/map_proceso.php?id=46&amp;subproceso=58&amp;tab=1" xr:uid="{D186B67A-9085-469F-8218-3BBC3F851E26}"/>
    <hyperlink ref="G131" r:id="rId159" display="https://kawak.com.co/invima/mapa_procesos/map_proceso.php?id=46&amp;subproceso=59&amp;tab=1" xr:uid="{65A33D23-EC89-4F16-ACE3-0D4C4DD48621}"/>
    <hyperlink ref="G132" r:id="rId160" display="https://kawak.com.co/invima/mapa_procesos/map_proceso.php?id=46&amp;subproceso=59&amp;tab=1" xr:uid="{BD69A02E-F359-48E2-8D44-07F3DE796DE4}"/>
    <hyperlink ref="G133" r:id="rId161" display="https://kawak.com.co/invima/mapa_procesos/map_proceso.php?id=46&amp;subproceso=59&amp;tab=1" xr:uid="{092123E5-F09C-441F-932C-9BCA22B977AC}"/>
    <hyperlink ref="G134" r:id="rId162" display="https://kawak.com.co/invima/mapa_procesos/map_proceso.php?id=46&amp;subproceso=59&amp;tab=1" xr:uid="{5DF5E4D4-98C1-46C7-9352-DD8EA26A540D}"/>
    <hyperlink ref="G135" r:id="rId163" display="https://kawak.com.co/invima/mapa_procesos/map_proceso.php?id=41&amp;subproceso=43&amp;tab=1" xr:uid="{8D826EE1-06FB-4E32-B573-323811237595}"/>
    <hyperlink ref="G136" r:id="rId164" display="https://kawak.com.co/invima/mapa_procesos/map_proceso.php?id=41&amp;subproceso=43&amp;tab=1" xr:uid="{8B0257DE-1344-477E-B948-F0D06C39733A}"/>
    <hyperlink ref="G137" r:id="rId165" display="https://kawak.com.co/invima/mapa_procesos/map_proceso.php?id=41&amp;subproceso=43&amp;tab=1" xr:uid="{E09FC5FC-2C59-463D-9538-C209637D64CE}"/>
    <hyperlink ref="G138" r:id="rId166" display="https://kawak.com.co/invima/mapa_procesos/map_proceso.php?id=41&amp;subproceso=43&amp;tab=1" xr:uid="{49CA74ED-7670-4FED-9198-8AFC9314696C}"/>
    <hyperlink ref="G139" r:id="rId167" display="https://kawak.com.co/invima/mapa_procesos/map_proceso.php?id=41&amp;subproceso=43&amp;tab=1" xr:uid="{ACA66CF0-C5B1-4F1A-9D41-A34033B46044}"/>
    <hyperlink ref="G140" r:id="rId168" display="https://kawak.com.co/invima/mapa_procesos/map_proceso.php?id=41&amp;subproceso=44&amp;tab=1" xr:uid="{57DDD94C-D616-4DF1-B8FE-EC802BFBDAB3}"/>
    <hyperlink ref="G141" r:id="rId169" display="https://kawak.com.co/invima/mapa_procesos/map_proceso.php?id=41&amp;subproceso=44&amp;tab=1" xr:uid="{6ED75F24-CCA2-417A-90C3-ADC3CDD46094}"/>
    <hyperlink ref="G142" r:id="rId170" display="https://kawak.com.co/invima/mapa_procesos/map_proceso.php?id=41&amp;subproceso=44&amp;tab=1" xr:uid="{01DF2ACA-C3DD-4DFC-9778-0732A4AE3DAF}"/>
    <hyperlink ref="G143" r:id="rId171" display="https://kawak.com.co/invima/mapa_procesos/map_proceso.php?id=41&amp;subproceso=44&amp;tab=1" xr:uid="{ABF1D19F-9CA5-4574-AA78-3FE188215E2B}"/>
    <hyperlink ref="G144" r:id="rId172" display="https://kawak.com.co/invima/mapa_procesos/map_proceso.php?id=41&amp;subproceso=44&amp;tab=1" xr:uid="{DCD576D9-ABCB-4A64-8486-3D04643E033E}"/>
    <hyperlink ref="G145" r:id="rId173" display="https://kawak.com.co/invima/mapa_procesos/map_proceso.php?id=41&amp;subproceso=44&amp;tab=1" xr:uid="{61FB9D9E-3C33-4378-964F-82B4ED7531EA}"/>
    <hyperlink ref="G146" r:id="rId174" display="https://kawak.com.co/invima/mapa_procesos/map_proceso.php?id=41&amp;subproceso=45&amp;tab=1" xr:uid="{455307E2-9989-49FD-8290-0D1A7EDAB6B8}"/>
    <hyperlink ref="G147" r:id="rId175" display="https://kawak.com.co/invima/mapa_procesos/map_proceso.php?id=41&amp;subproceso=45&amp;tab=1" xr:uid="{36C1DB6B-CD41-4A8A-8B42-5F14ED8930DD}"/>
    <hyperlink ref="G148" r:id="rId176" display="https://kawak.com.co/invima/mapa_procesos/map_proceso.php?id=41&amp;subproceso=45&amp;tab=1" xr:uid="{8C2853F8-5A88-4433-B06A-22487012ACE1}"/>
    <hyperlink ref="G149" r:id="rId177" display="https://kawak.com.co/invima/mapa_procesos/map_proceso.php?id=49&amp;subproceso=50&amp;tab=0" xr:uid="{41AC06D7-4010-402E-B423-5B3E33CCF897}"/>
    <hyperlink ref="G150" r:id="rId178" display="https://kawak.com.co/invima/mapa_procesos/map_proceso.php?id=49&amp;subproceso=50&amp;tab=0" xr:uid="{723FECA9-8214-4B28-B3C4-D88E192A7DEC}"/>
    <hyperlink ref="G151" r:id="rId179" display="https://kawak.com.co/invima/mapa_procesos/map_proceso.php?id=49&amp;subproceso=51&amp;tab=1" xr:uid="{008D1CB9-4275-47CE-A18B-F108EC4E5ACF}"/>
    <hyperlink ref="G152" r:id="rId180" display="https://kawak.com.co/invima/mapa_procesos/map_proceso.php?id=49&amp;subproceso=51&amp;tab=1" xr:uid="{97D68294-2A5F-4C95-A557-A813E2AC1787}"/>
  </hyperlinks>
  <pageMargins left="0.7" right="0.7" top="0.75" bottom="0.75" header="0.3" footer="0.3"/>
  <pageSetup orientation="portrait" r:id="rId181"/>
  <drawing r:id="rId18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DDF4C-D5A0-4BB4-AE19-14A72EC4FDC9}">
  <dimension ref="B1:J49"/>
  <sheetViews>
    <sheetView topLeftCell="A40" zoomScale="80" zoomScaleNormal="80" workbookViewId="0">
      <selection sqref="A1:XFD5"/>
    </sheetView>
  </sheetViews>
  <sheetFormatPr baseColWidth="10" defaultColWidth="11.42578125" defaultRowHeight="15" x14ac:dyDescent="0.25"/>
  <cols>
    <col min="2" max="2" width="34.140625" customWidth="1"/>
    <col min="3" max="3" width="78.7109375" customWidth="1"/>
    <col min="4" max="4" width="61.7109375" customWidth="1"/>
    <col min="5" max="5" width="29.7109375" bestFit="1" customWidth="1"/>
    <col min="6" max="6" width="22.5703125" customWidth="1"/>
  </cols>
  <sheetData>
    <row r="1" spans="2:10" ht="15.75" customHeight="1" x14ac:dyDescent="0.25">
      <c r="B1" s="467"/>
      <c r="C1" s="470" t="s">
        <v>1525</v>
      </c>
      <c r="D1" s="470"/>
      <c r="E1" s="470"/>
      <c r="F1" s="470"/>
      <c r="G1" s="51"/>
      <c r="H1" s="51"/>
      <c r="I1" s="51"/>
      <c r="J1" s="51"/>
    </row>
    <row r="2" spans="2:10" ht="15.75" customHeight="1" x14ac:dyDescent="0.25">
      <c r="B2" s="468"/>
      <c r="C2" s="471"/>
      <c r="D2" s="471"/>
      <c r="E2" s="471"/>
      <c r="F2" s="471"/>
      <c r="G2" s="51"/>
      <c r="H2" s="51"/>
      <c r="I2" s="51"/>
      <c r="J2" s="51"/>
    </row>
    <row r="3" spans="2:10" ht="15.75" customHeight="1" x14ac:dyDescent="0.25">
      <c r="B3" s="468"/>
      <c r="C3" s="471"/>
      <c r="D3" s="471"/>
      <c r="E3" s="471"/>
      <c r="F3" s="471"/>
      <c r="G3" s="51"/>
      <c r="H3" s="51"/>
      <c r="I3" s="51"/>
      <c r="J3" s="51"/>
    </row>
    <row r="4" spans="2:10" ht="30.75" customHeight="1" thickBot="1" x14ac:dyDescent="0.3">
      <c r="B4" s="469"/>
      <c r="C4" s="472"/>
      <c r="D4" s="472"/>
      <c r="E4" s="472"/>
      <c r="F4" s="472"/>
      <c r="G4" s="51"/>
      <c r="H4" s="51"/>
      <c r="I4" s="51"/>
      <c r="J4" s="51"/>
    </row>
    <row r="5" spans="2:10" ht="30.75" customHeight="1" x14ac:dyDescent="0.25">
      <c r="C5" s="1"/>
      <c r="D5" s="1"/>
      <c r="E5" s="1"/>
      <c r="F5" s="3"/>
      <c r="G5" s="3"/>
      <c r="H5" s="3"/>
      <c r="I5" s="1"/>
      <c r="J5" s="1"/>
    </row>
    <row r="6" spans="2:10" x14ac:dyDescent="0.25">
      <c r="B6" s="5" t="s">
        <v>1526</v>
      </c>
      <c r="C6" s="176" t="s">
        <v>1527</v>
      </c>
      <c r="D6" s="176" t="s">
        <v>1528</v>
      </c>
      <c r="E6" s="176" t="s">
        <v>1529</v>
      </c>
      <c r="F6" s="176" t="s">
        <v>1530</v>
      </c>
      <c r="H6" s="182">
        <f>AVERAGE(G27,G34,G41,G47)</f>
        <v>0.67202380952380947</v>
      </c>
    </row>
    <row r="7" spans="2:10" ht="25.5" customHeight="1" x14ac:dyDescent="0.25">
      <c r="B7" s="5" t="s">
        <v>1531</v>
      </c>
      <c r="C7" s="473" t="s">
        <v>1532</v>
      </c>
      <c r="D7" s="177" t="s">
        <v>1533</v>
      </c>
      <c r="E7" s="177" t="s">
        <v>1534</v>
      </c>
      <c r="F7" s="178">
        <v>1</v>
      </c>
      <c r="H7" s="175"/>
    </row>
    <row r="8" spans="2:10" ht="25.5" customHeight="1" x14ac:dyDescent="0.25">
      <c r="B8" s="5" t="s">
        <v>1531</v>
      </c>
      <c r="C8" s="473"/>
      <c r="D8" s="473" t="s">
        <v>1533</v>
      </c>
      <c r="E8" s="473" t="s">
        <v>1535</v>
      </c>
      <c r="F8" s="178">
        <v>1</v>
      </c>
    </row>
    <row r="9" spans="2:10" ht="25.5" customHeight="1" x14ac:dyDescent="0.25">
      <c r="B9" s="5" t="s">
        <v>1531</v>
      </c>
      <c r="C9" s="473"/>
      <c r="D9" s="473"/>
      <c r="E9" s="473"/>
      <c r="F9" s="178">
        <v>1</v>
      </c>
    </row>
    <row r="10" spans="2:10" ht="25.5" customHeight="1" x14ac:dyDescent="0.25">
      <c r="B10" s="5" t="s">
        <v>1531</v>
      </c>
      <c r="C10" s="475" t="s">
        <v>1536</v>
      </c>
      <c r="D10" s="177" t="s">
        <v>1537</v>
      </c>
      <c r="E10" s="473" t="s">
        <v>1538</v>
      </c>
      <c r="F10" s="178">
        <v>1</v>
      </c>
    </row>
    <row r="11" spans="2:10" ht="25.5" customHeight="1" x14ac:dyDescent="0.25">
      <c r="B11" s="5" t="s">
        <v>1531</v>
      </c>
      <c r="C11" s="476"/>
      <c r="D11" s="177" t="s">
        <v>1539</v>
      </c>
      <c r="E11" s="473"/>
      <c r="F11" s="178">
        <v>1</v>
      </c>
    </row>
    <row r="12" spans="2:10" ht="25.5" customHeight="1" x14ac:dyDescent="0.25">
      <c r="B12" s="5" t="s">
        <v>1531</v>
      </c>
      <c r="C12" s="476"/>
      <c r="D12" s="177" t="s">
        <v>1540</v>
      </c>
      <c r="E12" s="177" t="s">
        <v>1541</v>
      </c>
      <c r="F12" s="178">
        <v>1</v>
      </c>
    </row>
    <row r="13" spans="2:10" ht="25.5" customHeight="1" x14ac:dyDescent="0.25">
      <c r="B13" s="5" t="s">
        <v>1531</v>
      </c>
      <c r="C13" s="476"/>
      <c r="D13" s="473" t="s">
        <v>1542</v>
      </c>
      <c r="E13" s="177" t="s">
        <v>1538</v>
      </c>
      <c r="F13" s="178">
        <v>1</v>
      </c>
    </row>
    <row r="14" spans="2:10" ht="25.5" customHeight="1" x14ac:dyDescent="0.25">
      <c r="B14" s="5" t="s">
        <v>1531</v>
      </c>
      <c r="C14" s="476"/>
      <c r="D14" s="473"/>
      <c r="E14" s="177" t="s">
        <v>1541</v>
      </c>
      <c r="F14" s="178">
        <v>1</v>
      </c>
    </row>
    <row r="15" spans="2:10" ht="25.5" customHeight="1" x14ac:dyDescent="0.25">
      <c r="B15" s="5" t="s">
        <v>1531</v>
      </c>
      <c r="C15" s="476"/>
      <c r="D15" s="473" t="s">
        <v>1543</v>
      </c>
      <c r="E15" s="473" t="s">
        <v>1538</v>
      </c>
      <c r="F15" s="178">
        <v>1</v>
      </c>
    </row>
    <row r="16" spans="2:10" ht="25.5" customHeight="1" x14ac:dyDescent="0.25">
      <c r="B16" s="5" t="s">
        <v>1531</v>
      </c>
      <c r="C16" s="476"/>
      <c r="D16" s="473"/>
      <c r="E16" s="473"/>
      <c r="F16" s="178">
        <v>1</v>
      </c>
    </row>
    <row r="17" spans="2:7" ht="25.5" customHeight="1" x14ac:dyDescent="0.25">
      <c r="B17" s="5" t="s">
        <v>1531</v>
      </c>
      <c r="C17" s="476"/>
      <c r="D17" s="473"/>
      <c r="E17" s="177" t="s">
        <v>1541</v>
      </c>
      <c r="F17" s="178">
        <v>1</v>
      </c>
    </row>
    <row r="18" spans="2:7" ht="25.5" customHeight="1" x14ac:dyDescent="0.25">
      <c r="B18" s="5" t="s">
        <v>1531</v>
      </c>
      <c r="C18" s="476"/>
      <c r="D18" s="473" t="s">
        <v>1544</v>
      </c>
      <c r="E18" s="177" t="s">
        <v>1538</v>
      </c>
      <c r="F18" s="178">
        <v>1</v>
      </c>
    </row>
    <row r="19" spans="2:7" ht="25.5" customHeight="1" x14ac:dyDescent="0.25">
      <c r="B19" s="5" t="s">
        <v>1531</v>
      </c>
      <c r="C19" s="476"/>
      <c r="D19" s="473"/>
      <c r="E19" s="177" t="s">
        <v>1541</v>
      </c>
      <c r="F19" s="178">
        <v>1</v>
      </c>
    </row>
    <row r="20" spans="2:7" ht="25.5" customHeight="1" x14ac:dyDescent="0.25">
      <c r="B20" s="5" t="s">
        <v>1531</v>
      </c>
      <c r="C20" s="476"/>
      <c r="D20" s="473" t="s">
        <v>30</v>
      </c>
      <c r="E20" s="177" t="s">
        <v>1538</v>
      </c>
      <c r="F20" s="178">
        <v>1</v>
      </c>
    </row>
    <row r="21" spans="2:7" ht="25.5" customHeight="1" x14ac:dyDescent="0.25">
      <c r="B21" s="5" t="s">
        <v>1531</v>
      </c>
      <c r="C21" s="476"/>
      <c r="D21" s="473"/>
      <c r="E21" s="177" t="s">
        <v>1541</v>
      </c>
      <c r="F21" s="178">
        <v>1</v>
      </c>
    </row>
    <row r="22" spans="2:7" ht="25.5" customHeight="1" x14ac:dyDescent="0.25">
      <c r="B22" s="5" t="s">
        <v>1531</v>
      </c>
      <c r="C22" s="476"/>
      <c r="D22" s="473" t="s">
        <v>1545</v>
      </c>
      <c r="E22" s="177" t="s">
        <v>1538</v>
      </c>
      <c r="F22" s="178">
        <v>1</v>
      </c>
    </row>
    <row r="23" spans="2:7" ht="25.5" customHeight="1" x14ac:dyDescent="0.25">
      <c r="B23" s="5" t="s">
        <v>1531</v>
      </c>
      <c r="C23" s="476"/>
      <c r="D23" s="473"/>
      <c r="E23" s="177" t="s">
        <v>1541</v>
      </c>
      <c r="F23" s="178">
        <v>1</v>
      </c>
    </row>
    <row r="24" spans="2:7" ht="25.5" customHeight="1" x14ac:dyDescent="0.25">
      <c r="B24" s="5" t="s">
        <v>1531</v>
      </c>
      <c r="C24" s="476"/>
      <c r="D24" s="473" t="s">
        <v>1546</v>
      </c>
      <c r="E24" s="177" t="s">
        <v>1538</v>
      </c>
      <c r="F24" s="178">
        <v>1</v>
      </c>
    </row>
    <row r="25" spans="2:7" ht="25.5" customHeight="1" x14ac:dyDescent="0.25">
      <c r="B25" s="5" t="s">
        <v>1531</v>
      </c>
      <c r="C25" s="476"/>
      <c r="D25" s="473"/>
      <c r="E25" s="177" t="s">
        <v>1541</v>
      </c>
      <c r="F25" s="178">
        <v>1</v>
      </c>
    </row>
    <row r="26" spans="2:7" ht="25.5" customHeight="1" x14ac:dyDescent="0.25">
      <c r="B26" s="5" t="s">
        <v>1531</v>
      </c>
      <c r="C26" s="476"/>
      <c r="D26" s="473" t="s">
        <v>1547</v>
      </c>
      <c r="E26" s="177" t="s">
        <v>1538</v>
      </c>
      <c r="F26" s="178">
        <v>1</v>
      </c>
    </row>
    <row r="27" spans="2:7" ht="25.5" customHeight="1" x14ac:dyDescent="0.25">
      <c r="B27" s="5" t="s">
        <v>1531</v>
      </c>
      <c r="C27" s="477"/>
      <c r="D27" s="473"/>
      <c r="E27" s="177" t="s">
        <v>1541</v>
      </c>
      <c r="F27" s="178">
        <v>1</v>
      </c>
      <c r="G27" s="181">
        <f>AVERAGE(F7:F27)</f>
        <v>1</v>
      </c>
    </row>
    <row r="28" spans="2:7" ht="60" x14ac:dyDescent="0.25">
      <c r="B28" s="5" t="s">
        <v>1548</v>
      </c>
      <c r="C28" s="474" t="s">
        <v>1549</v>
      </c>
      <c r="D28" s="177" t="s">
        <v>1533</v>
      </c>
      <c r="E28" s="177" t="s">
        <v>1550</v>
      </c>
      <c r="F28" s="178">
        <v>0.2</v>
      </c>
    </row>
    <row r="29" spans="2:7" ht="24" x14ac:dyDescent="0.25">
      <c r="B29" s="5" t="s">
        <v>1548</v>
      </c>
      <c r="C29" s="474"/>
      <c r="D29" s="177" t="s">
        <v>1533</v>
      </c>
      <c r="E29" s="177" t="s">
        <v>1551</v>
      </c>
      <c r="F29" s="178">
        <v>0.2</v>
      </c>
    </row>
    <row r="30" spans="2:7" ht="84" customHeight="1" x14ac:dyDescent="0.25">
      <c r="B30" s="5" t="s">
        <v>1548</v>
      </c>
      <c r="C30" s="474" t="s">
        <v>1552</v>
      </c>
      <c r="D30" s="177" t="s">
        <v>1542</v>
      </c>
      <c r="E30" s="177" t="s">
        <v>1553</v>
      </c>
      <c r="F30" s="179">
        <v>1</v>
      </c>
    </row>
    <row r="31" spans="2:7" ht="35.25" customHeight="1" x14ac:dyDescent="0.25">
      <c r="B31" s="5" t="s">
        <v>1548</v>
      </c>
      <c r="C31" s="474"/>
      <c r="D31" s="177" t="s">
        <v>1542</v>
      </c>
      <c r="E31" s="177" t="s">
        <v>1554</v>
      </c>
      <c r="F31" s="179">
        <v>1</v>
      </c>
    </row>
    <row r="32" spans="2:7" ht="48" x14ac:dyDescent="0.25">
      <c r="B32" s="5" t="s">
        <v>1548</v>
      </c>
      <c r="C32" s="474"/>
      <c r="D32" s="177" t="s">
        <v>1543</v>
      </c>
      <c r="E32" s="177" t="s">
        <v>1555</v>
      </c>
      <c r="F32" s="179">
        <v>1</v>
      </c>
    </row>
    <row r="33" spans="2:7" ht="48" x14ac:dyDescent="0.25">
      <c r="B33" s="5" t="s">
        <v>1548</v>
      </c>
      <c r="C33" s="474"/>
      <c r="D33" s="177" t="s">
        <v>1543</v>
      </c>
      <c r="E33" s="177" t="s">
        <v>1556</v>
      </c>
      <c r="F33" s="179">
        <v>1</v>
      </c>
    </row>
    <row r="34" spans="2:7" x14ac:dyDescent="0.25">
      <c r="B34" s="5" t="s">
        <v>1548</v>
      </c>
      <c r="C34" s="474"/>
      <c r="D34" s="177" t="s">
        <v>1545</v>
      </c>
      <c r="E34" s="177" t="s">
        <v>1557</v>
      </c>
      <c r="F34" s="179">
        <v>1</v>
      </c>
      <c r="G34" s="181">
        <f>AVERAGE(F28:F34)</f>
        <v>0.77142857142857146</v>
      </c>
    </row>
    <row r="35" spans="2:7" ht="48" x14ac:dyDescent="0.25">
      <c r="B35" s="5" t="s">
        <v>1558</v>
      </c>
      <c r="C35" s="177" t="s">
        <v>1559</v>
      </c>
      <c r="D35" s="177" t="s">
        <v>1560</v>
      </c>
      <c r="E35" s="177" t="s">
        <v>1561</v>
      </c>
      <c r="F35" s="178">
        <v>1</v>
      </c>
    </row>
    <row r="36" spans="2:7" ht="24" x14ac:dyDescent="0.25">
      <c r="B36" s="5" t="s">
        <v>1558</v>
      </c>
      <c r="C36" s="177" t="s">
        <v>1562</v>
      </c>
      <c r="D36" s="177" t="s">
        <v>1542</v>
      </c>
      <c r="E36" s="177" t="s">
        <v>1563</v>
      </c>
      <c r="F36" s="178">
        <v>0.85</v>
      </c>
    </row>
    <row r="37" spans="2:7" x14ac:dyDescent="0.25">
      <c r="B37" s="5" t="s">
        <v>1558</v>
      </c>
      <c r="C37" s="473" t="s">
        <v>1564</v>
      </c>
      <c r="D37" s="473" t="s">
        <v>1542</v>
      </c>
      <c r="E37" s="473" t="s">
        <v>1565</v>
      </c>
      <c r="F37" s="478">
        <v>0.75</v>
      </c>
    </row>
    <row r="38" spans="2:7" x14ac:dyDescent="0.25">
      <c r="B38" s="5" t="s">
        <v>1558</v>
      </c>
      <c r="C38" s="473"/>
      <c r="D38" s="473"/>
      <c r="E38" s="473"/>
      <c r="F38" s="478"/>
    </row>
    <row r="39" spans="2:7" ht="48" x14ac:dyDescent="0.25">
      <c r="B39" s="5" t="s">
        <v>1558</v>
      </c>
      <c r="C39" s="177" t="s">
        <v>1566</v>
      </c>
      <c r="D39" s="177" t="s">
        <v>1543</v>
      </c>
      <c r="E39" s="177" t="s">
        <v>1567</v>
      </c>
      <c r="F39" s="178">
        <v>0.8</v>
      </c>
    </row>
    <row r="40" spans="2:7" ht="48" x14ac:dyDescent="0.25">
      <c r="B40" s="5" t="s">
        <v>1558</v>
      </c>
      <c r="C40" s="177" t="s">
        <v>1566</v>
      </c>
      <c r="D40" s="177" t="s">
        <v>1543</v>
      </c>
      <c r="E40" s="177" t="s">
        <v>1568</v>
      </c>
      <c r="F40" s="178">
        <v>0.8</v>
      </c>
    </row>
    <row r="41" spans="2:7" x14ac:dyDescent="0.25">
      <c r="B41" s="5" t="s">
        <v>1558</v>
      </c>
      <c r="C41" s="177" t="s">
        <v>1569</v>
      </c>
      <c r="D41" s="177" t="s">
        <v>1545</v>
      </c>
      <c r="E41" s="177" t="s">
        <v>1570</v>
      </c>
      <c r="F41" s="178">
        <v>0.6</v>
      </c>
      <c r="G41" s="181">
        <f>AVERAGE(F35:F41)</f>
        <v>0.79999999999999993</v>
      </c>
    </row>
    <row r="42" spans="2:7" ht="48" x14ac:dyDescent="0.25">
      <c r="B42" s="5" t="s">
        <v>1571</v>
      </c>
      <c r="C42" s="177" t="s">
        <v>1572</v>
      </c>
      <c r="D42" s="177" t="s">
        <v>1560</v>
      </c>
      <c r="E42" s="177" t="s">
        <v>1573</v>
      </c>
      <c r="F42" s="178">
        <v>0.7</v>
      </c>
    </row>
    <row r="43" spans="2:7" ht="36" customHeight="1" x14ac:dyDescent="0.25">
      <c r="B43" s="5" t="s">
        <v>1571</v>
      </c>
      <c r="C43" s="474" t="s">
        <v>1574</v>
      </c>
      <c r="D43" s="177" t="s">
        <v>1542</v>
      </c>
      <c r="E43" s="177" t="s">
        <v>1563</v>
      </c>
      <c r="F43" s="180">
        <v>0</v>
      </c>
    </row>
    <row r="44" spans="2:7" ht="24" x14ac:dyDescent="0.25">
      <c r="B44" s="5" t="s">
        <v>1571</v>
      </c>
      <c r="C44" s="474"/>
      <c r="D44" s="177" t="s">
        <v>1542</v>
      </c>
      <c r="E44" s="177" t="s">
        <v>1565</v>
      </c>
      <c r="F44" s="180">
        <v>0</v>
      </c>
    </row>
    <row r="45" spans="2:7" ht="48" x14ac:dyDescent="0.25">
      <c r="B45" s="5" t="s">
        <v>1571</v>
      </c>
      <c r="C45" s="474"/>
      <c r="D45" s="177" t="s">
        <v>1543</v>
      </c>
      <c r="E45" s="177" t="s">
        <v>1567</v>
      </c>
      <c r="F45" s="180">
        <v>0</v>
      </c>
    </row>
    <row r="46" spans="2:7" ht="48" x14ac:dyDescent="0.25">
      <c r="B46" s="5" t="s">
        <v>1571</v>
      </c>
      <c r="C46" s="474"/>
      <c r="D46" s="177" t="s">
        <v>1543</v>
      </c>
      <c r="E46" s="177" t="s">
        <v>1568</v>
      </c>
      <c r="F46" s="180">
        <v>0</v>
      </c>
    </row>
    <row r="47" spans="2:7" x14ac:dyDescent="0.25">
      <c r="B47" s="5" t="s">
        <v>1571</v>
      </c>
      <c r="C47" s="474"/>
      <c r="D47" s="177" t="s">
        <v>1545</v>
      </c>
      <c r="E47" s="177" t="s">
        <v>1570</v>
      </c>
      <c r="F47" s="180">
        <v>0</v>
      </c>
      <c r="G47" s="181">
        <f>AVERAGE(F42:F47)</f>
        <v>0.11666666666666665</v>
      </c>
    </row>
    <row r="49" spans="7:7" x14ac:dyDescent="0.25">
      <c r="G49" s="175"/>
    </row>
  </sheetData>
  <mergeCells count="23">
    <mergeCell ref="C43:C47"/>
    <mergeCell ref="C37:C38"/>
    <mergeCell ref="D37:D38"/>
    <mergeCell ref="E37:E38"/>
    <mergeCell ref="F37:F38"/>
    <mergeCell ref="C28:C29"/>
    <mergeCell ref="C30:C34"/>
    <mergeCell ref="D20:D21"/>
    <mergeCell ref="D22:D23"/>
    <mergeCell ref="D24:D25"/>
    <mergeCell ref="D26:D27"/>
    <mergeCell ref="C10:C27"/>
    <mergeCell ref="D13:D14"/>
    <mergeCell ref="D15:D17"/>
    <mergeCell ref="B1:B4"/>
    <mergeCell ref="C1:D4"/>
    <mergeCell ref="E1:F4"/>
    <mergeCell ref="E15:E16"/>
    <mergeCell ref="D18:D19"/>
    <mergeCell ref="C7:C9"/>
    <mergeCell ref="D8:D9"/>
    <mergeCell ref="E8:E9"/>
    <mergeCell ref="E10:E1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B8EB1-4B94-4B6C-9E1F-F52E2DED0DB7}">
  <sheetPr codeName="Hoja11"/>
  <dimension ref="B1:J17"/>
  <sheetViews>
    <sheetView showGridLines="0" topLeftCell="A4" zoomScale="80" zoomScaleNormal="80" workbookViewId="0">
      <selection activeCell="G9" sqref="G9"/>
    </sheetView>
  </sheetViews>
  <sheetFormatPr baseColWidth="10" defaultColWidth="11.42578125" defaultRowHeight="19.5" x14ac:dyDescent="0.45"/>
  <cols>
    <col min="2" max="2" width="8.140625" style="4" customWidth="1"/>
    <col min="3" max="3" width="76.5703125" style="4" customWidth="1"/>
    <col min="4" max="4" width="103.85546875" style="4" customWidth="1"/>
    <col min="6" max="6" width="22.85546875" customWidth="1"/>
  </cols>
  <sheetData>
    <row r="1" spans="2:10" ht="15.75" customHeight="1" x14ac:dyDescent="0.25">
      <c r="B1" s="457"/>
      <c r="C1" s="458"/>
      <c r="D1" s="470" t="s">
        <v>1575</v>
      </c>
      <c r="E1" s="470"/>
      <c r="F1" s="470"/>
      <c r="G1" s="51"/>
      <c r="H1" s="51"/>
      <c r="I1" s="51"/>
      <c r="J1" s="51"/>
    </row>
    <row r="2" spans="2:10" ht="15.75" customHeight="1" x14ac:dyDescent="0.25">
      <c r="B2" s="457"/>
      <c r="C2" s="458"/>
      <c r="D2" s="471"/>
      <c r="E2" s="471"/>
      <c r="F2" s="471"/>
      <c r="G2" s="51"/>
      <c r="H2" s="51"/>
      <c r="I2" s="51"/>
      <c r="J2" s="51"/>
    </row>
    <row r="3" spans="2:10" ht="15.75" customHeight="1" x14ac:dyDescent="0.25">
      <c r="B3" s="457"/>
      <c r="C3" s="458"/>
      <c r="D3" s="471"/>
      <c r="E3" s="471"/>
      <c r="F3" s="471"/>
      <c r="G3" s="51"/>
      <c r="H3" s="51"/>
      <c r="I3" s="51"/>
      <c r="J3" s="51"/>
    </row>
    <row r="4" spans="2:10" ht="30.75" customHeight="1" thickBot="1" x14ac:dyDescent="0.3">
      <c r="B4" s="459"/>
      <c r="C4" s="461"/>
      <c r="D4" s="472"/>
      <c r="E4" s="472"/>
      <c r="F4" s="472"/>
      <c r="G4" s="51"/>
      <c r="H4" s="51"/>
      <c r="I4" s="51"/>
      <c r="J4" s="51"/>
    </row>
    <row r="5" spans="2:10" ht="30.75" customHeight="1" x14ac:dyDescent="0.25">
      <c r="B5"/>
      <c r="C5" s="1"/>
      <c r="D5" s="1"/>
      <c r="E5" s="1"/>
      <c r="F5" s="3"/>
      <c r="G5" s="3"/>
      <c r="H5" s="3"/>
      <c r="I5" s="1"/>
      <c r="J5" s="1"/>
    </row>
    <row r="6" spans="2:10" ht="20.25" x14ac:dyDescent="0.45">
      <c r="C6" s="185" t="s">
        <v>1576</v>
      </c>
      <c r="D6" s="184" t="s">
        <v>1577</v>
      </c>
    </row>
    <row r="7" spans="2:10" ht="20.25" x14ac:dyDescent="0.45">
      <c r="B7" s="480" t="s">
        <v>1578</v>
      </c>
      <c r="C7" s="9" t="s">
        <v>1579</v>
      </c>
      <c r="D7" s="9" t="s">
        <v>1580</v>
      </c>
    </row>
    <row r="8" spans="2:10" ht="293.25" x14ac:dyDescent="0.25">
      <c r="B8" s="481"/>
      <c r="C8" s="10" t="s">
        <v>1581</v>
      </c>
      <c r="D8" s="10" t="s">
        <v>1582</v>
      </c>
    </row>
    <row r="9" spans="2:10" ht="20.25" x14ac:dyDescent="0.45">
      <c r="B9" s="481" t="s">
        <v>1583</v>
      </c>
      <c r="C9" s="9" t="s">
        <v>1584</v>
      </c>
      <c r="D9" s="9" t="s">
        <v>1585</v>
      </c>
    </row>
    <row r="10" spans="2:10" ht="241.5" x14ac:dyDescent="0.25">
      <c r="B10" s="482"/>
      <c r="C10" s="10" t="s">
        <v>1586</v>
      </c>
      <c r="D10" s="10" t="s">
        <v>1587</v>
      </c>
    </row>
    <row r="11" spans="2:10" ht="17.25" x14ac:dyDescent="0.25">
      <c r="B11" s="186"/>
      <c r="C11" s="11"/>
      <c r="D11" s="11"/>
    </row>
    <row r="13" spans="2:10" ht="20.25" x14ac:dyDescent="0.45">
      <c r="B13" s="6"/>
      <c r="C13" s="8" t="s">
        <v>1576</v>
      </c>
      <c r="D13" s="8" t="s">
        <v>1577</v>
      </c>
    </row>
    <row r="14" spans="2:10" ht="20.25" x14ac:dyDescent="0.45">
      <c r="B14" s="479" t="s">
        <v>1578</v>
      </c>
      <c r="C14" s="9" t="s">
        <v>1579</v>
      </c>
      <c r="D14" s="9" t="s">
        <v>1580</v>
      </c>
    </row>
    <row r="15" spans="2:10" ht="101.25" x14ac:dyDescent="0.25">
      <c r="B15" s="479"/>
      <c r="C15" s="7" t="s">
        <v>1588</v>
      </c>
      <c r="D15" s="7" t="s">
        <v>1589</v>
      </c>
    </row>
    <row r="16" spans="2:10" ht="20.25" x14ac:dyDescent="0.45">
      <c r="B16" s="479" t="s">
        <v>1583</v>
      </c>
      <c r="C16" s="9" t="s">
        <v>1584</v>
      </c>
      <c r="D16" s="9" t="s">
        <v>1585</v>
      </c>
    </row>
    <row r="17" spans="2:4" ht="81" x14ac:dyDescent="0.25">
      <c r="B17" s="479"/>
      <c r="C17" s="7" t="s">
        <v>1590</v>
      </c>
      <c r="D17" s="7" t="s">
        <v>1591</v>
      </c>
    </row>
  </sheetData>
  <mergeCells count="7">
    <mergeCell ref="E1:F4"/>
    <mergeCell ref="B1:C4"/>
    <mergeCell ref="D1:D4"/>
    <mergeCell ref="B16:B17"/>
    <mergeCell ref="B14:B15"/>
    <mergeCell ref="B7:B8"/>
    <mergeCell ref="B9:B1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214C6-4DD9-46CC-A6E0-77A982D7F8E7}">
  <sheetPr codeName="Hoja27"/>
  <dimension ref="B1:O19"/>
  <sheetViews>
    <sheetView showGridLines="0" topLeftCell="G1" zoomScale="50" zoomScaleNormal="50" workbookViewId="0">
      <selection activeCell="M29" sqref="M29"/>
    </sheetView>
  </sheetViews>
  <sheetFormatPr baseColWidth="10" defaultColWidth="11.42578125" defaultRowHeight="15" x14ac:dyDescent="0.25"/>
  <cols>
    <col min="1" max="1" width="3.5703125" style="187" customWidth="1"/>
    <col min="2" max="2" width="23.85546875" style="276" customWidth="1"/>
    <col min="3" max="3" width="13.5703125" style="187" customWidth="1"/>
    <col min="4" max="4" width="59.28515625" style="196" customWidth="1"/>
    <col min="5" max="5" width="17.85546875" style="187" customWidth="1"/>
    <col min="6" max="6" width="41.140625" style="187" customWidth="1"/>
    <col min="7" max="7" width="49" style="188" customWidth="1"/>
    <col min="8" max="8" width="56" style="188" customWidth="1"/>
    <col min="9" max="9" width="45.42578125" style="187" customWidth="1"/>
    <col min="10" max="10" width="53.28515625" style="187" customWidth="1"/>
    <col min="11" max="11" width="42.140625" style="187" customWidth="1"/>
    <col min="12" max="12" width="64" style="187" customWidth="1"/>
    <col min="13" max="14" width="47.5703125" style="636" customWidth="1"/>
    <col min="15" max="15" width="69.85546875" style="638" customWidth="1"/>
    <col min="16" max="16384" width="11.42578125" style="187"/>
  </cols>
  <sheetData>
    <row r="1" spans="2:15" ht="15.75" thickBot="1" x14ac:dyDescent="0.3"/>
    <row r="2" spans="2:15" ht="24.75" customHeight="1" thickTop="1" x14ac:dyDescent="0.25">
      <c r="B2" s="385"/>
      <c r="C2" s="385"/>
      <c r="D2" s="385"/>
      <c r="E2" s="388" t="s">
        <v>224</v>
      </c>
      <c r="F2" s="388"/>
      <c r="G2" s="388"/>
      <c r="H2" s="388"/>
      <c r="I2" s="388"/>
      <c r="J2" s="277"/>
    </row>
    <row r="3" spans="2:15" ht="24.75" customHeight="1" x14ac:dyDescent="0.25">
      <c r="B3" s="386"/>
      <c r="C3" s="386"/>
      <c r="D3" s="386"/>
      <c r="E3" s="389"/>
      <c r="F3" s="389"/>
      <c r="G3" s="389"/>
      <c r="H3" s="389"/>
      <c r="I3" s="389"/>
      <c r="J3" s="278"/>
    </row>
    <row r="4" spans="2:15" ht="24.75" customHeight="1" thickBot="1" x14ac:dyDescent="0.3">
      <c r="B4" s="387"/>
      <c r="C4" s="387"/>
      <c r="D4" s="387"/>
      <c r="E4" s="390"/>
      <c r="F4" s="390"/>
      <c r="G4" s="390"/>
      <c r="H4" s="390"/>
      <c r="I4" s="390"/>
      <c r="J4" s="279"/>
    </row>
    <row r="5" spans="2:15" ht="15.75" thickTop="1" x14ac:dyDescent="0.25">
      <c r="B5" s="187"/>
      <c r="D5" s="187"/>
      <c r="G5" s="187"/>
      <c r="H5" s="187"/>
    </row>
    <row r="9" spans="2:15" ht="15.75" thickBot="1" x14ac:dyDescent="0.3"/>
    <row r="10" spans="2:15" ht="23.25" thickBot="1" x14ac:dyDescent="0.3">
      <c r="B10" s="614" t="s">
        <v>1700</v>
      </c>
      <c r="C10" s="615" t="s">
        <v>1701</v>
      </c>
      <c r="D10" s="615"/>
      <c r="E10" s="615"/>
      <c r="F10" s="614" t="s">
        <v>1702</v>
      </c>
      <c r="G10" s="614" t="s">
        <v>1703</v>
      </c>
      <c r="H10" s="614" t="s">
        <v>1704</v>
      </c>
      <c r="I10" s="616" t="s">
        <v>1705</v>
      </c>
      <c r="J10" s="615" t="s">
        <v>1706</v>
      </c>
      <c r="K10" s="615"/>
      <c r="L10" s="615"/>
      <c r="M10" s="615"/>
      <c r="N10" s="615"/>
      <c r="O10" s="615"/>
    </row>
    <row r="11" spans="2:15" ht="23.25" thickBot="1" x14ac:dyDescent="0.3">
      <c r="B11" s="617" t="s">
        <v>1707</v>
      </c>
      <c r="C11" s="617" t="s">
        <v>1708</v>
      </c>
      <c r="D11" s="617" t="s">
        <v>1709</v>
      </c>
      <c r="E11" s="617" t="s">
        <v>1710</v>
      </c>
      <c r="F11" s="617" t="s">
        <v>1711</v>
      </c>
      <c r="G11" s="617" t="s">
        <v>1712</v>
      </c>
      <c r="H11" s="617" t="s">
        <v>1713</v>
      </c>
      <c r="I11" s="617" t="s">
        <v>1714</v>
      </c>
      <c r="J11" s="617" t="s">
        <v>1715</v>
      </c>
      <c r="K11" s="618" t="s">
        <v>1716</v>
      </c>
      <c r="L11" s="617" t="s">
        <v>1803</v>
      </c>
      <c r="M11" s="637" t="s">
        <v>253</v>
      </c>
      <c r="N11" s="637" t="s">
        <v>1852</v>
      </c>
      <c r="O11" s="637" t="s">
        <v>1594</v>
      </c>
    </row>
    <row r="12" spans="2:15" ht="90.75" thickBot="1" x14ac:dyDescent="0.3">
      <c r="B12" s="640" t="s">
        <v>1794</v>
      </c>
      <c r="C12" s="640" t="s">
        <v>1764</v>
      </c>
      <c r="D12" s="640" t="s">
        <v>1768</v>
      </c>
      <c r="E12" s="640" t="s">
        <v>1782</v>
      </c>
      <c r="F12" s="640" t="s">
        <v>1783</v>
      </c>
      <c r="G12" s="640" t="s">
        <v>1748</v>
      </c>
      <c r="H12" s="640" t="s">
        <v>1784</v>
      </c>
      <c r="I12" s="640" t="s">
        <v>1785</v>
      </c>
      <c r="J12" s="640" t="s">
        <v>1694</v>
      </c>
      <c r="K12" s="640" t="s">
        <v>1798</v>
      </c>
      <c r="L12" s="641" t="s">
        <v>1795</v>
      </c>
      <c r="M12" s="641" t="s">
        <v>1804</v>
      </c>
      <c r="N12" s="641" t="s">
        <v>1678</v>
      </c>
      <c r="O12" s="641" t="s">
        <v>1608</v>
      </c>
    </row>
    <row r="13" spans="2:15" ht="126.75" customHeight="1" thickBot="1" x14ac:dyDescent="0.3">
      <c r="B13" s="640"/>
      <c r="C13" s="640"/>
      <c r="D13" s="640"/>
      <c r="E13" s="640"/>
      <c r="F13" s="640"/>
      <c r="G13" s="640"/>
      <c r="H13" s="640"/>
      <c r="I13" s="640"/>
      <c r="J13" s="640"/>
      <c r="K13" s="640"/>
      <c r="L13" s="635" t="s">
        <v>1796</v>
      </c>
      <c r="M13" s="745" t="s">
        <v>1805</v>
      </c>
      <c r="N13" s="642" t="s">
        <v>1661</v>
      </c>
      <c r="O13" s="642" t="s">
        <v>1599</v>
      </c>
    </row>
    <row r="14" spans="2:15" ht="145.5" customHeight="1" thickBot="1" x14ac:dyDescent="0.3">
      <c r="B14" s="640"/>
      <c r="C14" s="640"/>
      <c r="D14" s="640"/>
      <c r="E14" s="640"/>
      <c r="F14" s="640"/>
      <c r="G14" s="640"/>
      <c r="H14" s="640"/>
      <c r="I14" s="640"/>
      <c r="J14" s="640"/>
      <c r="K14" s="640"/>
      <c r="L14" s="635" t="s">
        <v>1797</v>
      </c>
      <c r="M14" s="745"/>
      <c r="N14" s="746" t="s">
        <v>1676</v>
      </c>
      <c r="O14" s="642" t="s">
        <v>1605</v>
      </c>
    </row>
    <row r="15" spans="2:15" ht="75" customHeight="1" thickBot="1" x14ac:dyDescent="0.3">
      <c r="B15" s="640"/>
      <c r="C15" s="640"/>
      <c r="D15" s="640"/>
      <c r="E15" s="640"/>
      <c r="F15" s="640"/>
      <c r="G15" s="640"/>
      <c r="H15" s="640"/>
      <c r="I15" s="640"/>
      <c r="J15" s="640"/>
      <c r="K15" s="643" t="s">
        <v>1799</v>
      </c>
      <c r="L15" s="750" t="s">
        <v>1800</v>
      </c>
      <c r="M15" s="644" t="s">
        <v>1615</v>
      </c>
      <c r="N15" s="747" t="s">
        <v>1853</v>
      </c>
      <c r="O15" s="642" t="s">
        <v>1616</v>
      </c>
    </row>
    <row r="16" spans="2:15" ht="97.5" customHeight="1" thickBot="1" x14ac:dyDescent="0.3">
      <c r="B16" s="640"/>
      <c r="C16" s="640"/>
      <c r="D16" s="640"/>
      <c r="E16" s="640"/>
      <c r="F16" s="640"/>
      <c r="G16" s="640"/>
      <c r="H16" s="640"/>
      <c r="I16" s="640"/>
      <c r="J16" s="640"/>
      <c r="K16" s="643"/>
      <c r="L16" s="751"/>
      <c r="M16" s="644"/>
      <c r="N16" s="748"/>
      <c r="O16" s="642" t="s">
        <v>1620</v>
      </c>
    </row>
    <row r="17" spans="2:15" ht="75.75" thickBot="1" x14ac:dyDescent="0.3">
      <c r="B17" s="640"/>
      <c r="C17" s="640"/>
      <c r="D17" s="640"/>
      <c r="E17" s="640"/>
      <c r="F17" s="640"/>
      <c r="G17" s="640"/>
      <c r="H17" s="640"/>
      <c r="I17" s="640"/>
      <c r="J17" s="640"/>
      <c r="K17" s="643"/>
      <c r="L17" s="635" t="s">
        <v>1801</v>
      </c>
      <c r="M17" s="644"/>
      <c r="N17" s="748"/>
      <c r="O17" s="635" t="s">
        <v>1814</v>
      </c>
    </row>
    <row r="18" spans="2:15" ht="37.5" customHeight="1" thickBot="1" x14ac:dyDescent="0.3">
      <c r="B18" s="640"/>
      <c r="C18" s="640"/>
      <c r="D18" s="640"/>
      <c r="E18" s="640"/>
      <c r="F18" s="640"/>
      <c r="G18" s="640"/>
      <c r="H18" s="640"/>
      <c r="I18" s="640"/>
      <c r="J18" s="640"/>
      <c r="K18" s="643"/>
      <c r="L18" s="639" t="s">
        <v>1802</v>
      </c>
      <c r="M18" s="644"/>
      <c r="N18" s="749"/>
      <c r="O18" s="635" t="s">
        <v>1806</v>
      </c>
    </row>
    <row r="19" spans="2:15" ht="19.5" thickBot="1" x14ac:dyDescent="0.35">
      <c r="B19" s="645"/>
      <c r="C19" s="646"/>
      <c r="D19" s="647"/>
      <c r="E19" s="646"/>
      <c r="F19" s="646"/>
      <c r="G19" s="648"/>
      <c r="H19" s="648"/>
      <c r="I19" s="646"/>
      <c r="J19" s="640"/>
      <c r="K19" s="643"/>
      <c r="L19" s="639"/>
      <c r="M19" s="746" t="s">
        <v>1627</v>
      </c>
      <c r="N19" s="746"/>
      <c r="O19" s="649" t="s">
        <v>1807</v>
      </c>
    </row>
  </sheetData>
  <mergeCells count="20">
    <mergeCell ref="K12:K14"/>
    <mergeCell ref="L18:L19"/>
    <mergeCell ref="M15:M18"/>
    <mergeCell ref="M13:M14"/>
    <mergeCell ref="K15:K19"/>
    <mergeCell ref="J12:J19"/>
    <mergeCell ref="N15:N18"/>
    <mergeCell ref="L15:L16"/>
    <mergeCell ref="I12:I18"/>
    <mergeCell ref="H12:H18"/>
    <mergeCell ref="G12:G18"/>
    <mergeCell ref="F12:F18"/>
    <mergeCell ref="C10:E10"/>
    <mergeCell ref="J10:O10"/>
    <mergeCell ref="B2:D4"/>
    <mergeCell ref="E2:I4"/>
    <mergeCell ref="E12:E18"/>
    <mergeCell ref="D12:D18"/>
    <mergeCell ref="C12:C18"/>
    <mergeCell ref="B12:B18"/>
  </mergeCells>
  <printOptions gridLines="1"/>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80CF9-C944-4C2F-B747-6FB0589A401B}">
  <dimension ref="A1:AJ52"/>
  <sheetViews>
    <sheetView topLeftCell="A25" zoomScale="70" zoomScaleNormal="70" workbookViewId="0">
      <selection activeCell="U10" sqref="U10"/>
    </sheetView>
  </sheetViews>
  <sheetFormatPr baseColWidth="10" defaultRowHeight="15" x14ac:dyDescent="0.25"/>
  <cols>
    <col min="1" max="1" width="11.42578125" style="650"/>
    <col min="2" max="2" width="6.85546875" style="187" customWidth="1"/>
    <col min="3" max="3" width="36.5703125" style="187" customWidth="1"/>
    <col min="4" max="4" width="27" style="276" customWidth="1"/>
    <col min="5" max="5" width="41" style="265" customWidth="1"/>
    <col min="6" max="6" width="55" style="187" customWidth="1"/>
    <col min="7" max="10" width="23.140625" style="187" bestFit="1" customWidth="1"/>
    <col min="11" max="11" width="26.140625" style="187" customWidth="1"/>
    <col min="12" max="15" width="24.28515625" style="650" hidden="1" customWidth="1"/>
    <col min="16" max="16" width="28" style="187" hidden="1" customWidth="1"/>
    <col min="17" max="17" width="28" style="189" hidden="1" customWidth="1"/>
    <col min="18" max="18" width="28" style="187" hidden="1" customWidth="1"/>
    <col min="19" max="16384" width="11.42578125" style="187"/>
  </cols>
  <sheetData>
    <row r="1" spans="1:17" ht="15.75" customHeight="1" x14ac:dyDescent="0.25">
      <c r="A1" s="187"/>
      <c r="B1" s="484"/>
      <c r="C1" s="484"/>
      <c r="D1" s="487" t="s">
        <v>1592</v>
      </c>
      <c r="E1" s="487"/>
      <c r="F1" s="487"/>
      <c r="G1" s="487"/>
      <c r="H1" s="487"/>
      <c r="I1" s="487"/>
      <c r="J1" s="484"/>
      <c r="K1" s="484"/>
      <c r="L1" s="187"/>
      <c r="M1" s="187"/>
      <c r="N1" s="187"/>
      <c r="O1" s="187"/>
      <c r="Q1" s="187"/>
    </row>
    <row r="2" spans="1:17" ht="15.75" customHeight="1" x14ac:dyDescent="0.25">
      <c r="A2" s="187"/>
      <c r="B2" s="485"/>
      <c r="C2" s="485"/>
      <c r="D2" s="488"/>
      <c r="E2" s="488"/>
      <c r="F2" s="488"/>
      <c r="G2" s="488"/>
      <c r="H2" s="488"/>
      <c r="I2" s="488"/>
      <c r="J2" s="485"/>
      <c r="K2" s="485"/>
      <c r="L2" s="187"/>
      <c r="M2" s="187"/>
      <c r="N2" s="187"/>
      <c r="O2" s="187"/>
      <c r="Q2" s="187"/>
    </row>
    <row r="3" spans="1:17" ht="15.75" customHeight="1" x14ac:dyDescent="0.25">
      <c r="A3" s="187"/>
      <c r="B3" s="485"/>
      <c r="C3" s="485"/>
      <c r="D3" s="488"/>
      <c r="E3" s="488"/>
      <c r="F3" s="488"/>
      <c r="G3" s="488"/>
      <c r="H3" s="488"/>
      <c r="I3" s="488"/>
      <c r="J3" s="485"/>
      <c r="K3" s="485"/>
      <c r="L3" s="187"/>
      <c r="M3" s="187"/>
      <c r="N3" s="187"/>
      <c r="O3" s="187"/>
      <c r="Q3" s="187"/>
    </row>
    <row r="4" spans="1:17" ht="15.75" thickBot="1" x14ac:dyDescent="0.3">
      <c r="A4" s="187"/>
      <c r="B4" s="486"/>
      <c r="C4" s="486"/>
      <c r="D4" s="489"/>
      <c r="E4" s="489"/>
      <c r="F4" s="489"/>
      <c r="G4" s="489"/>
      <c r="H4" s="489"/>
      <c r="I4" s="489"/>
      <c r="J4" s="486"/>
      <c r="K4" s="486"/>
      <c r="L4" s="187"/>
      <c r="M4" s="187"/>
      <c r="N4" s="187"/>
      <c r="O4" s="187"/>
      <c r="Q4" s="187"/>
    </row>
    <row r="5" spans="1:17" ht="15.75" thickBot="1" x14ac:dyDescent="0.3"/>
    <row r="6" spans="1:17" ht="15.75" thickBot="1" x14ac:dyDescent="0.3">
      <c r="B6" s="651" t="s">
        <v>253</v>
      </c>
      <c r="C6" s="652" t="s">
        <v>1653</v>
      </c>
      <c r="D6" s="652" t="s">
        <v>1594</v>
      </c>
      <c r="E6" s="652" t="s">
        <v>1654</v>
      </c>
      <c r="F6" s="652" t="s">
        <v>1655</v>
      </c>
      <c r="G6" s="653" t="s">
        <v>1596</v>
      </c>
      <c r="H6" s="654"/>
      <c r="I6" s="654"/>
      <c r="J6" s="654"/>
      <c r="K6" s="655"/>
      <c r="L6" s="656"/>
      <c r="M6" s="656"/>
      <c r="N6" s="656"/>
      <c r="O6" s="656"/>
      <c r="P6" s="187">
        <v>1.0780000000000001</v>
      </c>
    </row>
    <row r="7" spans="1:17" ht="15.75" thickBot="1" x14ac:dyDescent="0.3">
      <c r="B7" s="651"/>
      <c r="C7" s="652"/>
      <c r="D7" s="652"/>
      <c r="E7" s="652"/>
      <c r="F7" s="652"/>
      <c r="G7" s="657"/>
      <c r="H7" s="658"/>
      <c r="I7" s="658"/>
      <c r="J7" s="658"/>
      <c r="K7" s="659"/>
      <c r="L7" s="656"/>
      <c r="M7" s="656"/>
      <c r="N7" s="656"/>
      <c r="O7" s="656"/>
    </row>
    <row r="8" spans="1:17" ht="15.75" thickBot="1" x14ac:dyDescent="0.3">
      <c r="B8" s="651"/>
      <c r="C8" s="652"/>
      <c r="D8" s="652"/>
      <c r="E8" s="652"/>
      <c r="F8" s="652"/>
      <c r="G8" s="660"/>
      <c r="H8" s="661"/>
      <c r="I8" s="661"/>
      <c r="J8" s="661"/>
      <c r="K8" s="662"/>
      <c r="L8" s="656"/>
      <c r="M8" s="656"/>
      <c r="N8" s="656"/>
      <c r="O8" s="656"/>
    </row>
    <row r="9" spans="1:17" ht="15.75" thickBot="1" x14ac:dyDescent="0.3">
      <c r="B9" s="651"/>
      <c r="C9" s="652"/>
      <c r="D9" s="652"/>
      <c r="E9" s="652"/>
      <c r="F9" s="652"/>
      <c r="G9" s="663">
        <v>2024</v>
      </c>
      <c r="H9" s="663">
        <v>2025</v>
      </c>
      <c r="I9" s="663">
        <v>2026</v>
      </c>
      <c r="J9" s="663">
        <v>2027</v>
      </c>
      <c r="K9" s="663" t="s">
        <v>1808</v>
      </c>
      <c r="L9" s="656"/>
      <c r="M9" s="656"/>
      <c r="N9" s="656"/>
      <c r="O9" s="656"/>
    </row>
    <row r="10" spans="1:17" ht="24.6" customHeight="1" thickBot="1" x14ac:dyDescent="0.3">
      <c r="B10" s="664" t="s">
        <v>1598</v>
      </c>
      <c r="C10" s="665" t="s">
        <v>1661</v>
      </c>
      <c r="D10" s="665" t="s">
        <v>1599</v>
      </c>
      <c r="E10" s="665" t="s">
        <v>1600</v>
      </c>
      <c r="F10" s="666" t="s">
        <v>1662</v>
      </c>
      <c r="G10" s="667">
        <f>2295692325*R20</f>
        <v>3338667372.3250279</v>
      </c>
      <c r="H10" s="667">
        <f>+G10*$P$6</f>
        <v>3599083427.3663802</v>
      </c>
      <c r="I10" s="667">
        <f>+H10*$P$6</f>
        <v>3879811934.7009583</v>
      </c>
      <c r="J10" s="667">
        <f>+I10*$P$6</f>
        <v>4182437265.6076331</v>
      </c>
      <c r="K10" s="667">
        <f>+J10+I10+H10+G10</f>
        <v>15000000000</v>
      </c>
      <c r="L10" s="668"/>
      <c r="M10" s="668"/>
      <c r="N10" s="668"/>
      <c r="O10" s="668"/>
    </row>
    <row r="11" spans="1:17" ht="15.75" thickBot="1" x14ac:dyDescent="0.3">
      <c r="B11" s="664"/>
      <c r="C11" s="665"/>
      <c r="D11" s="665"/>
      <c r="E11" s="665"/>
      <c r="F11" s="666" t="s">
        <v>1663</v>
      </c>
      <c r="G11" s="667"/>
      <c r="H11" s="667"/>
      <c r="I11" s="667"/>
      <c r="J11" s="667"/>
      <c r="K11" s="667"/>
      <c r="L11" s="668"/>
      <c r="M11" s="668"/>
      <c r="N11" s="668"/>
      <c r="O11" s="668"/>
    </row>
    <row r="12" spans="1:17" ht="15.75" thickBot="1" x14ac:dyDescent="0.3">
      <c r="B12" s="664"/>
      <c r="C12" s="665"/>
      <c r="D12" s="665"/>
      <c r="E12" s="665"/>
      <c r="F12" s="666" t="s">
        <v>1664</v>
      </c>
      <c r="G12" s="667"/>
      <c r="H12" s="667"/>
      <c r="I12" s="667"/>
      <c r="J12" s="667"/>
      <c r="K12" s="667"/>
      <c r="L12" s="668"/>
      <c r="M12" s="668"/>
      <c r="N12" s="668"/>
      <c r="O12" s="668"/>
    </row>
    <row r="13" spans="1:17" ht="15.75" thickBot="1" x14ac:dyDescent="0.3">
      <c r="B13" s="664"/>
      <c r="C13" s="665"/>
      <c r="D13" s="665"/>
      <c r="E13" s="665"/>
      <c r="F13" s="666" t="s">
        <v>1665</v>
      </c>
      <c r="G13" s="667"/>
      <c r="H13" s="667"/>
      <c r="I13" s="667"/>
      <c r="J13" s="667"/>
      <c r="K13" s="667"/>
      <c r="L13" s="668"/>
      <c r="M13" s="668"/>
      <c r="N13" s="668"/>
      <c r="O13" s="668"/>
    </row>
    <row r="14" spans="1:17" ht="15.75" thickBot="1" x14ac:dyDescent="0.3">
      <c r="B14" s="664"/>
      <c r="C14" s="665"/>
      <c r="D14" s="665"/>
      <c r="E14" s="665"/>
      <c r="F14" s="666" t="s">
        <v>1666</v>
      </c>
      <c r="G14" s="667"/>
      <c r="H14" s="667"/>
      <c r="I14" s="667"/>
      <c r="J14" s="667"/>
      <c r="K14" s="667"/>
      <c r="L14" s="668"/>
      <c r="M14" s="668"/>
      <c r="N14" s="668"/>
      <c r="O14" s="668"/>
    </row>
    <row r="15" spans="1:17" ht="15.75" thickBot="1" x14ac:dyDescent="0.3">
      <c r="B15" s="664"/>
      <c r="C15" s="665"/>
      <c r="D15" s="665"/>
      <c r="E15" s="665"/>
      <c r="F15" s="666" t="s">
        <v>1667</v>
      </c>
      <c r="G15" s="667"/>
      <c r="H15" s="667"/>
      <c r="I15" s="667"/>
      <c r="J15" s="667"/>
      <c r="K15" s="667"/>
      <c r="L15" s="668"/>
      <c r="M15" s="668"/>
      <c r="N15" s="668"/>
      <c r="O15" s="668"/>
    </row>
    <row r="16" spans="1:17" ht="15.75" thickBot="1" x14ac:dyDescent="0.3">
      <c r="B16" s="664"/>
      <c r="C16" s="665"/>
      <c r="D16" s="665"/>
      <c r="E16" s="665"/>
      <c r="F16" s="666" t="s">
        <v>1668</v>
      </c>
      <c r="G16" s="667"/>
      <c r="H16" s="667"/>
      <c r="I16" s="667"/>
      <c r="J16" s="667"/>
      <c r="K16" s="667"/>
      <c r="L16" s="668"/>
      <c r="M16" s="668"/>
      <c r="N16" s="668"/>
      <c r="O16" s="668"/>
    </row>
    <row r="17" spans="2:18" ht="15.75" thickBot="1" x14ac:dyDescent="0.3">
      <c r="B17" s="664"/>
      <c r="C17" s="665"/>
      <c r="D17" s="665"/>
      <c r="E17" s="665"/>
      <c r="F17" s="666" t="s">
        <v>1669</v>
      </c>
      <c r="G17" s="667"/>
      <c r="H17" s="667"/>
      <c r="I17" s="667"/>
      <c r="J17" s="667"/>
      <c r="K17" s="667"/>
      <c r="L17" s="668"/>
      <c r="M17" s="668"/>
      <c r="N17" s="668"/>
      <c r="O17" s="668"/>
    </row>
    <row r="18" spans="2:18" ht="15.75" thickBot="1" x14ac:dyDescent="0.3">
      <c r="B18" s="664"/>
      <c r="C18" s="665"/>
      <c r="D18" s="665"/>
      <c r="E18" s="665"/>
      <c r="F18" s="666" t="s">
        <v>1672</v>
      </c>
      <c r="G18" s="667"/>
      <c r="H18" s="667"/>
      <c r="I18" s="667"/>
      <c r="J18" s="667"/>
      <c r="K18" s="667"/>
      <c r="L18" s="668"/>
      <c r="M18" s="668"/>
      <c r="N18" s="668"/>
      <c r="O18" s="668"/>
      <c r="Q18" s="189">
        <v>15000000000</v>
      </c>
    </row>
    <row r="19" spans="2:18" ht="15.75" thickBot="1" x14ac:dyDescent="0.3">
      <c r="B19" s="664"/>
      <c r="C19" s="665"/>
      <c r="D19" s="665"/>
      <c r="E19" s="665"/>
      <c r="F19" s="666" t="s">
        <v>1670</v>
      </c>
      <c r="G19" s="667"/>
      <c r="H19" s="667"/>
      <c r="I19" s="667"/>
      <c r="J19" s="667"/>
      <c r="K19" s="667"/>
      <c r="L19" s="668"/>
      <c r="M19" s="668"/>
      <c r="N19" s="668"/>
      <c r="O19" s="668"/>
    </row>
    <row r="20" spans="2:18" ht="15.75" thickBot="1" x14ac:dyDescent="0.3">
      <c r="B20" s="664"/>
      <c r="C20" s="665"/>
      <c r="D20" s="665"/>
      <c r="E20" s="665"/>
      <c r="F20" s="666" t="s">
        <v>1671</v>
      </c>
      <c r="G20" s="667"/>
      <c r="H20" s="667"/>
      <c r="I20" s="667"/>
      <c r="J20" s="667"/>
      <c r="K20" s="667"/>
      <c r="L20" s="668"/>
      <c r="M20" s="668"/>
      <c r="N20" s="668"/>
      <c r="O20" s="668"/>
      <c r="P20" s="669">
        <f>SUM(G10:J29)</f>
        <v>15000000000</v>
      </c>
      <c r="Q20" s="189">
        <f>+Q21/P20</f>
        <v>1</v>
      </c>
      <c r="R20" s="187">
        <v>1.4543183056226963</v>
      </c>
    </row>
    <row r="21" spans="2:18" ht="24.6" customHeight="1" thickBot="1" x14ac:dyDescent="0.3">
      <c r="B21" s="664"/>
      <c r="C21" s="665"/>
      <c r="D21" s="665"/>
      <c r="E21" s="665" t="s">
        <v>1673</v>
      </c>
      <c r="F21" s="666" t="s">
        <v>1666</v>
      </c>
      <c r="G21" s="667"/>
      <c r="H21" s="667"/>
      <c r="I21" s="667"/>
      <c r="J21" s="667"/>
      <c r="K21" s="667"/>
      <c r="L21" s="668"/>
      <c r="M21" s="668"/>
      <c r="N21" s="668"/>
      <c r="O21" s="668"/>
      <c r="Q21" s="189">
        <v>15000000000</v>
      </c>
    </row>
    <row r="22" spans="2:18" ht="15.75" thickBot="1" x14ac:dyDescent="0.3">
      <c r="B22" s="664"/>
      <c r="C22" s="665"/>
      <c r="D22" s="665"/>
      <c r="E22" s="665"/>
      <c r="F22" s="666" t="s">
        <v>1667</v>
      </c>
      <c r="G22" s="667"/>
      <c r="H22" s="667"/>
      <c r="I22" s="667"/>
      <c r="J22" s="667"/>
      <c r="K22" s="667"/>
      <c r="L22" s="668"/>
      <c r="M22" s="668"/>
      <c r="N22" s="668"/>
      <c r="O22" s="668"/>
    </row>
    <row r="23" spans="2:18" ht="15.75" thickBot="1" x14ac:dyDescent="0.3">
      <c r="B23" s="664"/>
      <c r="C23" s="665"/>
      <c r="D23" s="665"/>
      <c r="E23" s="665"/>
      <c r="F23" s="666" t="s">
        <v>1668</v>
      </c>
      <c r="G23" s="667"/>
      <c r="H23" s="667"/>
      <c r="I23" s="667"/>
      <c r="J23" s="667"/>
      <c r="K23" s="667"/>
      <c r="L23" s="668"/>
      <c r="M23" s="668"/>
      <c r="N23" s="668"/>
      <c r="O23" s="668"/>
    </row>
    <row r="24" spans="2:18" ht="15.75" thickBot="1" x14ac:dyDescent="0.3">
      <c r="B24" s="664"/>
      <c r="C24" s="665"/>
      <c r="D24" s="665"/>
      <c r="E24" s="665"/>
      <c r="F24" s="666" t="s">
        <v>1669</v>
      </c>
      <c r="G24" s="667"/>
      <c r="H24" s="667"/>
      <c r="I24" s="667"/>
      <c r="J24" s="667"/>
      <c r="K24" s="667"/>
      <c r="L24" s="668"/>
      <c r="M24" s="668"/>
      <c r="N24" s="668"/>
      <c r="O24" s="668"/>
    </row>
    <row r="25" spans="2:18" ht="15.75" thickBot="1" x14ac:dyDescent="0.3">
      <c r="B25" s="664"/>
      <c r="C25" s="665"/>
      <c r="D25" s="665"/>
      <c r="E25" s="665"/>
      <c r="F25" s="666" t="s">
        <v>1672</v>
      </c>
      <c r="G25" s="667"/>
      <c r="H25" s="667"/>
      <c r="I25" s="667"/>
      <c r="J25" s="667"/>
      <c r="K25" s="667"/>
      <c r="L25" s="668"/>
      <c r="M25" s="668"/>
      <c r="N25" s="668"/>
      <c r="O25" s="668"/>
    </row>
    <row r="26" spans="2:18" ht="15.75" thickBot="1" x14ac:dyDescent="0.3">
      <c r="B26" s="664"/>
      <c r="C26" s="665"/>
      <c r="D26" s="665"/>
      <c r="E26" s="665"/>
      <c r="F26" s="666" t="s">
        <v>1670</v>
      </c>
      <c r="G26" s="667"/>
      <c r="H26" s="667"/>
      <c r="I26" s="667"/>
      <c r="J26" s="667"/>
      <c r="K26" s="667"/>
      <c r="L26" s="668"/>
      <c r="M26" s="668"/>
      <c r="N26" s="668"/>
      <c r="O26" s="668"/>
    </row>
    <row r="27" spans="2:18" ht="15.75" thickBot="1" x14ac:dyDescent="0.3">
      <c r="B27" s="664"/>
      <c r="C27" s="665"/>
      <c r="D27" s="665"/>
      <c r="E27" s="665"/>
      <c r="F27" s="666" t="s">
        <v>1671</v>
      </c>
      <c r="G27" s="667"/>
      <c r="H27" s="667"/>
      <c r="I27" s="667"/>
      <c r="J27" s="667"/>
      <c r="K27" s="667"/>
      <c r="L27" s="668"/>
      <c r="M27" s="668"/>
      <c r="N27" s="668"/>
      <c r="O27" s="668"/>
    </row>
    <row r="28" spans="2:18" ht="15.75" thickBot="1" x14ac:dyDescent="0.3">
      <c r="B28" s="664"/>
      <c r="C28" s="665"/>
      <c r="D28" s="665"/>
      <c r="E28" s="665"/>
      <c r="F28" s="666" t="s">
        <v>1674</v>
      </c>
      <c r="G28" s="667"/>
      <c r="H28" s="667"/>
      <c r="I28" s="667"/>
      <c r="J28" s="667"/>
      <c r="K28" s="667"/>
      <c r="L28" s="668"/>
      <c r="M28" s="668"/>
      <c r="N28" s="668"/>
      <c r="O28" s="668"/>
    </row>
    <row r="29" spans="2:18" ht="15.75" customHeight="1" thickBot="1" x14ac:dyDescent="0.3">
      <c r="B29" s="664"/>
      <c r="C29" s="665"/>
      <c r="D29" s="665"/>
      <c r="E29" s="665" t="s">
        <v>1675</v>
      </c>
      <c r="F29" s="665"/>
      <c r="G29" s="667"/>
      <c r="H29" s="667"/>
      <c r="I29" s="667"/>
      <c r="J29" s="667"/>
      <c r="K29" s="667"/>
      <c r="L29" s="670"/>
      <c r="M29" s="670"/>
      <c r="N29" s="670"/>
      <c r="O29" s="670"/>
    </row>
    <row r="30" spans="2:18" ht="15.75" thickBot="1" x14ac:dyDescent="0.3">
      <c r="B30" s="664"/>
      <c r="C30" s="665" t="s">
        <v>1676</v>
      </c>
      <c r="D30" s="665" t="s">
        <v>1605</v>
      </c>
      <c r="E30" s="665" t="s">
        <v>1677</v>
      </c>
      <c r="F30" s="665"/>
      <c r="G30" s="667">
        <f>200000000*R30</f>
        <v>979342429.21534157</v>
      </c>
      <c r="H30" s="667">
        <f>+G30*$P$6</f>
        <v>1055731138.6941383</v>
      </c>
      <c r="I30" s="667">
        <f>+H30*$P$6</f>
        <v>1138078167.5122812</v>
      </c>
      <c r="J30" s="667">
        <f>+I30*$P$6</f>
        <v>1226848264.5782392</v>
      </c>
      <c r="K30" s="667">
        <f>+G30+H30+I30+J30</f>
        <v>4400000000</v>
      </c>
      <c r="L30" s="670"/>
      <c r="M30" s="670"/>
      <c r="N30" s="670"/>
      <c r="O30" s="670"/>
      <c r="P30" s="669">
        <f>SUM(G30:K30)</f>
        <v>8800000000</v>
      </c>
      <c r="Q30" s="189">
        <v>4400000000</v>
      </c>
      <c r="R30" s="187">
        <v>4.896712146076708</v>
      </c>
    </row>
    <row r="31" spans="2:18" x14ac:dyDescent="0.25">
      <c r="B31" s="671"/>
      <c r="C31" s="672"/>
      <c r="D31" s="672"/>
      <c r="E31" s="672" t="s">
        <v>1809</v>
      </c>
      <c r="F31" s="672"/>
      <c r="G31" s="673"/>
      <c r="H31" s="673"/>
      <c r="I31" s="673"/>
      <c r="J31" s="673"/>
      <c r="K31" s="673"/>
      <c r="L31" s="670"/>
      <c r="M31" s="670"/>
      <c r="N31" s="670"/>
      <c r="O31" s="670"/>
      <c r="P31" s="189"/>
      <c r="Q31" s="674">
        <f>+Q30/P30</f>
        <v>0.5</v>
      </c>
      <c r="R31" s="674"/>
    </row>
    <row r="32" spans="2:18" ht="20.25" customHeight="1" x14ac:dyDescent="0.25">
      <c r="B32" s="675" t="s">
        <v>1607</v>
      </c>
      <c r="C32" s="676" t="s">
        <v>1678</v>
      </c>
      <c r="D32" s="676" t="s">
        <v>1608</v>
      </c>
      <c r="E32" s="677" t="s">
        <v>1679</v>
      </c>
      <c r="F32" s="677"/>
      <c r="G32" s="678">
        <f>10554166117*R32</f>
        <v>13799825138.943447</v>
      </c>
      <c r="H32" s="678">
        <f>+G32*$P$6</f>
        <v>14876211499.781036</v>
      </c>
      <c r="I32" s="678">
        <f>+H32*$P$6</f>
        <v>16036555996.763958</v>
      </c>
      <c r="J32" s="678">
        <f>+I32*$P$6</f>
        <v>17287407364.511547</v>
      </c>
      <c r="K32" s="678">
        <f>+J32+I32+H32+G32</f>
        <v>61999999999.999985</v>
      </c>
      <c r="L32" s="679"/>
      <c r="M32" s="679"/>
      <c r="N32" s="679"/>
      <c r="O32" s="679"/>
      <c r="P32" s="669">
        <f>SUM(G32:J37)</f>
        <v>61999999999.999985</v>
      </c>
      <c r="Q32" s="680">
        <f>+Q33/P32</f>
        <v>1.0000000000000002</v>
      </c>
      <c r="R32" s="187">
        <v>1.3075239659830198</v>
      </c>
    </row>
    <row r="33" spans="2:18" ht="20.25" customHeight="1" x14ac:dyDescent="0.25">
      <c r="B33" s="675"/>
      <c r="C33" s="676"/>
      <c r="D33" s="676"/>
      <c r="E33" s="677" t="s">
        <v>1610</v>
      </c>
      <c r="F33" s="677"/>
      <c r="G33" s="678"/>
      <c r="H33" s="678"/>
      <c r="I33" s="678"/>
      <c r="J33" s="678"/>
      <c r="K33" s="678"/>
      <c r="L33" s="679"/>
      <c r="M33" s="679"/>
      <c r="N33" s="679"/>
      <c r="O33" s="679"/>
      <c r="Q33" s="189">
        <v>62000000000</v>
      </c>
    </row>
    <row r="34" spans="2:18" ht="20.25" customHeight="1" x14ac:dyDescent="0.25">
      <c r="B34" s="675"/>
      <c r="C34" s="676"/>
      <c r="D34" s="676"/>
      <c r="E34" s="677" t="s">
        <v>1680</v>
      </c>
      <c r="F34" s="677"/>
      <c r="G34" s="678"/>
      <c r="H34" s="678"/>
      <c r="I34" s="678"/>
      <c r="J34" s="678"/>
      <c r="K34" s="678"/>
      <c r="L34" s="679"/>
      <c r="M34" s="679"/>
      <c r="N34" s="679"/>
      <c r="O34" s="679"/>
    </row>
    <row r="35" spans="2:18" ht="20.25" customHeight="1" x14ac:dyDescent="0.25">
      <c r="B35" s="675"/>
      <c r="C35" s="676"/>
      <c r="D35" s="676"/>
      <c r="E35" s="677" t="s">
        <v>1612</v>
      </c>
      <c r="F35" s="677"/>
      <c r="G35" s="678"/>
      <c r="H35" s="678"/>
      <c r="I35" s="678"/>
      <c r="J35" s="678"/>
      <c r="K35" s="678"/>
      <c r="L35" s="679"/>
      <c r="M35" s="679"/>
      <c r="N35" s="679"/>
      <c r="O35" s="679"/>
    </row>
    <row r="36" spans="2:18" ht="20.25" customHeight="1" x14ac:dyDescent="0.25">
      <c r="B36" s="675"/>
      <c r="C36" s="676"/>
      <c r="D36" s="676"/>
      <c r="E36" s="677" t="s">
        <v>1613</v>
      </c>
      <c r="F36" s="677"/>
      <c r="G36" s="678"/>
      <c r="H36" s="678"/>
      <c r="I36" s="678"/>
      <c r="J36" s="678"/>
      <c r="K36" s="678"/>
      <c r="L36" s="679"/>
      <c r="M36" s="679"/>
      <c r="N36" s="679"/>
      <c r="O36" s="679"/>
    </row>
    <row r="37" spans="2:18" ht="20.25" customHeight="1" thickBot="1" x14ac:dyDescent="0.3">
      <c r="B37" s="681"/>
      <c r="C37" s="682"/>
      <c r="D37" s="682"/>
      <c r="E37" s="683" t="s">
        <v>1614</v>
      </c>
      <c r="F37" s="683"/>
      <c r="G37" s="684"/>
      <c r="H37" s="684"/>
      <c r="I37" s="684"/>
      <c r="J37" s="684"/>
      <c r="K37" s="684"/>
      <c r="L37" s="679"/>
      <c r="M37" s="679"/>
      <c r="N37" s="679"/>
      <c r="O37" s="679"/>
    </row>
    <row r="38" spans="2:18" ht="24.75" thickBot="1" x14ac:dyDescent="0.3">
      <c r="B38" s="685" t="s">
        <v>1615</v>
      </c>
      <c r="C38" s="686" t="s">
        <v>1681</v>
      </c>
      <c r="D38" s="686" t="s">
        <v>1615</v>
      </c>
      <c r="E38" s="687" t="s">
        <v>1616</v>
      </c>
      <c r="F38" s="688" t="s">
        <v>1810</v>
      </c>
      <c r="G38" s="689">
        <f>890540878*R38</f>
        <v>1357724731.412178</v>
      </c>
      <c r="H38" s="689">
        <f>+G38*$P$6</f>
        <v>1463627260.462328</v>
      </c>
      <c r="I38" s="689">
        <f>+H38*$P$6</f>
        <v>1577790186.7783897</v>
      </c>
      <c r="J38" s="689">
        <f>+I38*$P$6</f>
        <v>1700857821.3471043</v>
      </c>
      <c r="K38" s="689">
        <f>+G38+H38+I38+J38</f>
        <v>6100000000</v>
      </c>
      <c r="L38" s="668"/>
      <c r="M38" s="668"/>
      <c r="N38" s="668"/>
      <c r="O38" s="668"/>
      <c r="P38" s="669">
        <f>SUM(G38:J47)</f>
        <v>6100000000</v>
      </c>
      <c r="Q38" s="690">
        <f>+Q39/P38</f>
        <v>1</v>
      </c>
      <c r="R38" s="187">
        <v>1.5246068596664442</v>
      </c>
    </row>
    <row r="39" spans="2:18" ht="24.75" thickBot="1" x14ac:dyDescent="0.3">
      <c r="B39" s="685"/>
      <c r="C39" s="686"/>
      <c r="D39" s="686"/>
      <c r="E39" s="687"/>
      <c r="F39" s="688" t="s">
        <v>1811</v>
      </c>
      <c r="G39" s="689"/>
      <c r="H39" s="689"/>
      <c r="I39" s="689"/>
      <c r="J39" s="689"/>
      <c r="K39" s="689"/>
      <c r="L39" s="668"/>
      <c r="M39" s="668"/>
      <c r="N39" s="668"/>
      <c r="O39" s="668"/>
      <c r="Q39" s="189">
        <v>6100000000</v>
      </c>
    </row>
    <row r="40" spans="2:18" ht="24.75" thickBot="1" x14ac:dyDescent="0.3">
      <c r="B40" s="685"/>
      <c r="C40" s="686"/>
      <c r="D40" s="686"/>
      <c r="E40" s="687"/>
      <c r="F40" s="688" t="s">
        <v>1812</v>
      </c>
      <c r="G40" s="689"/>
      <c r="H40" s="689"/>
      <c r="I40" s="689"/>
      <c r="J40" s="689"/>
      <c r="K40" s="689"/>
      <c r="L40" s="668"/>
      <c r="M40" s="668"/>
      <c r="N40" s="668"/>
      <c r="O40" s="668"/>
    </row>
    <row r="41" spans="2:18" ht="15.75" thickBot="1" x14ac:dyDescent="0.3">
      <c r="B41" s="685"/>
      <c r="C41" s="686"/>
      <c r="D41" s="686"/>
      <c r="E41" s="687" t="s">
        <v>1813</v>
      </c>
      <c r="F41" s="688" t="s">
        <v>1621</v>
      </c>
      <c r="G41" s="689"/>
      <c r="H41" s="689"/>
      <c r="I41" s="689"/>
      <c r="J41" s="689"/>
      <c r="K41" s="689"/>
      <c r="L41" s="668"/>
      <c r="M41" s="668"/>
      <c r="N41" s="668"/>
      <c r="O41" s="668"/>
    </row>
    <row r="42" spans="2:18" ht="15.75" thickBot="1" x14ac:dyDescent="0.3">
      <c r="B42" s="685"/>
      <c r="C42" s="686"/>
      <c r="D42" s="686"/>
      <c r="E42" s="687"/>
      <c r="F42" s="688" t="s">
        <v>1622</v>
      </c>
      <c r="G42" s="689"/>
      <c r="H42" s="689"/>
      <c r="I42" s="689"/>
      <c r="J42" s="689"/>
      <c r="K42" s="689"/>
      <c r="L42" s="668"/>
      <c r="M42" s="668"/>
      <c r="N42" s="668"/>
      <c r="O42" s="668"/>
    </row>
    <row r="43" spans="2:18" ht="15.75" thickBot="1" x14ac:dyDescent="0.3">
      <c r="B43" s="685"/>
      <c r="C43" s="686"/>
      <c r="D43" s="686"/>
      <c r="E43" s="687"/>
      <c r="F43" s="688" t="s">
        <v>1623</v>
      </c>
      <c r="G43" s="689"/>
      <c r="H43" s="689"/>
      <c r="I43" s="689"/>
      <c r="J43" s="689"/>
      <c r="K43" s="689"/>
      <c r="L43" s="668"/>
      <c r="M43" s="668"/>
      <c r="N43" s="668"/>
      <c r="O43" s="668"/>
    </row>
    <row r="44" spans="2:18" ht="15.75" thickBot="1" x14ac:dyDescent="0.3">
      <c r="B44" s="685"/>
      <c r="C44" s="686"/>
      <c r="D44" s="686"/>
      <c r="E44" s="687" t="s">
        <v>1814</v>
      </c>
      <c r="F44" s="688" t="s">
        <v>1815</v>
      </c>
      <c r="G44" s="689"/>
      <c r="H44" s="689"/>
      <c r="I44" s="689"/>
      <c r="J44" s="689"/>
      <c r="K44" s="689"/>
      <c r="L44" s="668"/>
      <c r="M44" s="668"/>
      <c r="N44" s="668"/>
      <c r="O44" s="668"/>
    </row>
    <row r="45" spans="2:18" ht="15.75" thickBot="1" x14ac:dyDescent="0.3">
      <c r="B45" s="685"/>
      <c r="C45" s="686"/>
      <c r="D45" s="686"/>
      <c r="E45" s="687"/>
      <c r="F45" s="688" t="s">
        <v>1816</v>
      </c>
      <c r="G45" s="689"/>
      <c r="H45" s="689"/>
      <c r="I45" s="689"/>
      <c r="J45" s="689"/>
      <c r="K45" s="689"/>
      <c r="L45" s="668"/>
      <c r="M45" s="668"/>
      <c r="N45" s="668"/>
      <c r="O45" s="668"/>
    </row>
    <row r="46" spans="2:18" ht="24.75" thickBot="1" x14ac:dyDescent="0.3">
      <c r="B46" s="685"/>
      <c r="C46" s="686"/>
      <c r="D46" s="686"/>
      <c r="E46" s="687" t="s">
        <v>1624</v>
      </c>
      <c r="F46" s="688" t="s">
        <v>1625</v>
      </c>
      <c r="G46" s="689"/>
      <c r="H46" s="689"/>
      <c r="I46" s="689"/>
      <c r="J46" s="689"/>
      <c r="K46" s="689"/>
      <c r="L46" s="668"/>
      <c r="M46" s="668"/>
      <c r="N46" s="668"/>
      <c r="O46" s="668"/>
    </row>
    <row r="47" spans="2:18" ht="24.75" thickBot="1" x14ac:dyDescent="0.3">
      <c r="B47" s="685"/>
      <c r="C47" s="686"/>
      <c r="D47" s="686"/>
      <c r="E47" s="687"/>
      <c r="F47" s="688" t="s">
        <v>1626</v>
      </c>
      <c r="G47" s="689"/>
      <c r="H47" s="689"/>
      <c r="I47" s="689"/>
      <c r="J47" s="689"/>
      <c r="K47" s="689"/>
      <c r="L47" s="668"/>
      <c r="M47" s="668"/>
      <c r="N47" s="668"/>
      <c r="O47" s="668"/>
    </row>
    <row r="48" spans="2:18" x14ac:dyDescent="0.25">
      <c r="B48" s="691" t="s">
        <v>1817</v>
      </c>
      <c r="C48" s="692"/>
      <c r="D48" s="692"/>
      <c r="E48" s="692"/>
      <c r="F48" s="693"/>
      <c r="G48" s="694">
        <f>8559600679.7*R48</f>
        <v>15068518740.426956</v>
      </c>
      <c r="H48" s="695">
        <f>+G48*$P$6</f>
        <v>16243863202.18026</v>
      </c>
      <c r="I48" s="695">
        <f>+H48*$P$6</f>
        <v>17510884531.950321</v>
      </c>
      <c r="J48" s="695">
        <f>+I48*$P$6</f>
        <v>18876733525.442448</v>
      </c>
      <c r="K48" s="695">
        <f>+J48+I48+H48+G48</f>
        <v>67699999999.999985</v>
      </c>
      <c r="L48" s="696"/>
      <c r="M48" s="696"/>
      <c r="N48" s="696"/>
      <c r="O48" s="696"/>
      <c r="P48" s="669">
        <f>SUM(G48:K48)</f>
        <v>135399999999.99997</v>
      </c>
      <c r="Q48" s="189">
        <f>+Q49/P48</f>
        <v>0.50000000000000011</v>
      </c>
      <c r="R48" s="187">
        <v>1.7604230973255033</v>
      </c>
    </row>
    <row r="49" spans="1:17" ht="18.75" x14ac:dyDescent="0.3">
      <c r="A49" s="697"/>
      <c r="B49" s="698" t="s">
        <v>1818</v>
      </c>
      <c r="C49" s="698"/>
      <c r="D49" s="698"/>
      <c r="E49" s="698"/>
      <c r="F49" s="698"/>
      <c r="G49" s="699">
        <f t="shared" ref="G49:J49" si="0">+G48+G38+G32+G30+G10</f>
        <v>34544078412.322952</v>
      </c>
      <c r="H49" s="699">
        <f t="shared" si="0"/>
        <v>37238516528.484138</v>
      </c>
      <c r="I49" s="699">
        <f t="shared" si="0"/>
        <v>40143120817.70591</v>
      </c>
      <c r="J49" s="699">
        <f t="shared" si="0"/>
        <v>43274284241.486977</v>
      </c>
      <c r="K49" s="699">
        <f>+K48+K38+K32+K30+K10</f>
        <v>155199999999.99997</v>
      </c>
      <c r="Q49" s="189">
        <v>67700000000</v>
      </c>
    </row>
    <row r="50" spans="1:17" x14ac:dyDescent="0.25">
      <c r="G50" s="189"/>
      <c r="J50" s="669"/>
      <c r="K50" s="669"/>
    </row>
    <row r="52" spans="1:17" x14ac:dyDescent="0.25">
      <c r="P52" s="669">
        <f>SUM(P20:P48)</f>
        <v>227299999999.99994</v>
      </c>
    </row>
  </sheetData>
  <mergeCells count="57">
    <mergeCell ref="J1:K4"/>
    <mergeCell ref="B1:C4"/>
    <mergeCell ref="D1:I4"/>
    <mergeCell ref="K32:K37"/>
    <mergeCell ref="E33:F33"/>
    <mergeCell ref="E34:F34"/>
    <mergeCell ref="B38:B47"/>
    <mergeCell ref="C38:C47"/>
    <mergeCell ref="D38:D47"/>
    <mergeCell ref="E38:E40"/>
    <mergeCell ref="G38:G47"/>
    <mergeCell ref="H38:H47"/>
    <mergeCell ref="I38:I47"/>
    <mergeCell ref="K30:K31"/>
    <mergeCell ref="E31:F31"/>
    <mergeCell ref="B32:B37"/>
    <mergeCell ref="C32:C37"/>
    <mergeCell ref="D32:D37"/>
    <mergeCell ref="E32:F32"/>
    <mergeCell ref="G32:G37"/>
    <mergeCell ref="H32:H37"/>
    <mergeCell ref="I32:I37"/>
    <mergeCell ref="J32:J37"/>
    <mergeCell ref="K10:K29"/>
    <mergeCell ref="E21:E28"/>
    <mergeCell ref="E29:F29"/>
    <mergeCell ref="C30:C31"/>
    <mergeCell ref="D30:D31"/>
    <mergeCell ref="E30:F30"/>
    <mergeCell ref="G30:G31"/>
    <mergeCell ref="H30:H31"/>
    <mergeCell ref="I30:I31"/>
    <mergeCell ref="J30:J31"/>
    <mergeCell ref="C6:C9"/>
    <mergeCell ref="D6:D9"/>
    <mergeCell ref="E6:E9"/>
    <mergeCell ref="F6:F9"/>
    <mergeCell ref="B10:B31"/>
    <mergeCell ref="C10:C29"/>
    <mergeCell ref="D10:D29"/>
    <mergeCell ref="E10:E20"/>
    <mergeCell ref="J38:J47"/>
    <mergeCell ref="K38:K47"/>
    <mergeCell ref="E41:E43"/>
    <mergeCell ref="E44:E45"/>
    <mergeCell ref="E46:E47"/>
    <mergeCell ref="B48:F48"/>
    <mergeCell ref="B49:F49"/>
    <mergeCell ref="E37:F37"/>
    <mergeCell ref="E35:F35"/>
    <mergeCell ref="E36:F36"/>
    <mergeCell ref="G10:G29"/>
    <mergeCell ref="H10:H29"/>
    <mergeCell ref="I10:I29"/>
    <mergeCell ref="J10:J29"/>
    <mergeCell ref="B6:B9"/>
    <mergeCell ref="G6:K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0601F-E2DC-45E3-A6FF-5CE4CD339EDF}">
  <dimension ref="A1:AC52"/>
  <sheetViews>
    <sheetView workbookViewId="0">
      <selection sqref="A1:XFD4"/>
    </sheetView>
  </sheetViews>
  <sheetFormatPr baseColWidth="10" defaultRowHeight="15" x14ac:dyDescent="0.25"/>
  <cols>
    <col min="1" max="1" width="11.42578125" style="650"/>
    <col min="2" max="2" width="6.85546875" style="187" customWidth="1"/>
    <col min="3" max="3" width="11.7109375" style="187" customWidth="1"/>
    <col min="4" max="4" width="9.140625" style="276" customWidth="1"/>
    <col min="5" max="8" width="16.7109375" style="187" bestFit="1" customWidth="1"/>
    <col min="9" max="9" width="24.5703125" style="265" customWidth="1"/>
    <col min="10" max="10" width="24.28515625" style="187" customWidth="1"/>
    <col min="11" max="26" width="4.28515625" style="187" customWidth="1"/>
    <col min="27" max="27" width="19.5703125" style="187" hidden="1" customWidth="1"/>
    <col min="28" max="28" width="20.5703125" style="189" hidden="1" customWidth="1"/>
    <col min="29" max="29" width="1.42578125" style="187" hidden="1" customWidth="1"/>
    <col min="30" max="16384" width="11.42578125" style="187"/>
  </cols>
  <sheetData>
    <row r="1" spans="1:28" ht="15.75" customHeight="1" x14ac:dyDescent="0.25">
      <c r="A1" s="187"/>
      <c r="B1" s="484"/>
      <c r="C1" s="484"/>
      <c r="D1" s="484"/>
      <c r="E1" s="487" t="s">
        <v>1652</v>
      </c>
      <c r="F1" s="487"/>
      <c r="G1" s="487"/>
      <c r="H1" s="487"/>
      <c r="I1" s="487"/>
      <c r="J1" s="487"/>
      <c r="K1" s="484"/>
      <c r="L1" s="484"/>
      <c r="M1" s="484"/>
      <c r="N1" s="484"/>
      <c r="O1" s="484"/>
      <c r="P1" s="484"/>
      <c r="Q1" s="484"/>
      <c r="R1" s="484"/>
      <c r="S1" s="484"/>
      <c r="T1" s="484"/>
      <c r="U1" s="484"/>
      <c r="V1" s="484"/>
      <c r="W1" s="484"/>
      <c r="X1" s="484"/>
      <c r="Y1" s="484"/>
      <c r="Z1" s="484"/>
      <c r="AB1" s="187"/>
    </row>
    <row r="2" spans="1:28" ht="15.75" customHeight="1" x14ac:dyDescent="0.25">
      <c r="A2" s="187"/>
      <c r="B2" s="485"/>
      <c r="C2" s="485"/>
      <c r="D2" s="485"/>
      <c r="E2" s="488"/>
      <c r="F2" s="488"/>
      <c r="G2" s="488"/>
      <c r="H2" s="488"/>
      <c r="I2" s="488"/>
      <c r="J2" s="488"/>
      <c r="K2" s="485"/>
      <c r="L2" s="485"/>
      <c r="M2" s="485"/>
      <c r="N2" s="485"/>
      <c r="O2" s="485"/>
      <c r="P2" s="485"/>
      <c r="Q2" s="485"/>
      <c r="R2" s="485"/>
      <c r="S2" s="485"/>
      <c r="T2" s="485"/>
      <c r="U2" s="485"/>
      <c r="V2" s="485"/>
      <c r="W2" s="485"/>
      <c r="X2" s="485"/>
      <c r="Y2" s="485"/>
      <c r="Z2" s="485"/>
      <c r="AB2" s="187"/>
    </row>
    <row r="3" spans="1:28" ht="15.75" customHeight="1" x14ac:dyDescent="0.25">
      <c r="A3" s="187"/>
      <c r="B3" s="485"/>
      <c r="C3" s="485"/>
      <c r="D3" s="485"/>
      <c r="E3" s="488"/>
      <c r="F3" s="488"/>
      <c r="G3" s="488"/>
      <c r="H3" s="488"/>
      <c r="I3" s="488"/>
      <c r="J3" s="488"/>
      <c r="K3" s="485"/>
      <c r="L3" s="485"/>
      <c r="M3" s="485"/>
      <c r="N3" s="485"/>
      <c r="O3" s="485"/>
      <c r="P3" s="485"/>
      <c r="Q3" s="485"/>
      <c r="R3" s="485"/>
      <c r="S3" s="485"/>
      <c r="T3" s="485"/>
      <c r="U3" s="485"/>
      <c r="V3" s="485"/>
      <c r="W3" s="485"/>
      <c r="X3" s="485"/>
      <c r="Y3" s="485"/>
      <c r="Z3" s="485"/>
      <c r="AB3" s="187"/>
    </row>
    <row r="4" spans="1:28" ht="15.75" thickBot="1" x14ac:dyDescent="0.3">
      <c r="A4" s="187"/>
      <c r="B4" s="486"/>
      <c r="C4" s="486"/>
      <c r="D4" s="486"/>
      <c r="E4" s="489"/>
      <c r="F4" s="489"/>
      <c r="G4" s="489"/>
      <c r="H4" s="489"/>
      <c r="I4" s="489"/>
      <c r="J4" s="489"/>
      <c r="K4" s="486"/>
      <c r="L4" s="486"/>
      <c r="M4" s="486"/>
      <c r="N4" s="486"/>
      <c r="O4" s="486"/>
      <c r="P4" s="486"/>
      <c r="Q4" s="486"/>
      <c r="R4" s="486"/>
      <c r="S4" s="486"/>
      <c r="T4" s="486"/>
      <c r="U4" s="486"/>
      <c r="V4" s="486"/>
      <c r="W4" s="486"/>
      <c r="X4" s="486"/>
      <c r="Y4" s="486"/>
      <c r="Z4" s="486"/>
      <c r="AB4" s="187"/>
    </row>
    <row r="5" spans="1:28" ht="15.75" thickBot="1" x14ac:dyDescent="0.3">
      <c r="A5" s="187"/>
      <c r="D5" s="187"/>
      <c r="H5" s="265"/>
      <c r="I5" s="187"/>
      <c r="AB5" s="187"/>
    </row>
    <row r="6" spans="1:28" ht="15.75" thickBot="1" x14ac:dyDescent="0.3">
      <c r="B6" s="651" t="s">
        <v>253</v>
      </c>
      <c r="C6" s="651" t="s">
        <v>1653</v>
      </c>
      <c r="D6" s="651" t="s">
        <v>1594</v>
      </c>
      <c r="E6" s="652" t="s">
        <v>1596</v>
      </c>
      <c r="F6" s="652"/>
      <c r="G6" s="652"/>
      <c r="H6" s="652"/>
      <c r="I6" s="652" t="s">
        <v>1654</v>
      </c>
      <c r="J6" s="652" t="s">
        <v>1655</v>
      </c>
      <c r="K6" s="652" t="s">
        <v>1656</v>
      </c>
      <c r="L6" s="652"/>
      <c r="M6" s="652"/>
      <c r="N6" s="652"/>
      <c r="O6" s="652"/>
      <c r="P6" s="652"/>
      <c r="Q6" s="652"/>
      <c r="R6" s="652"/>
      <c r="S6" s="652"/>
      <c r="T6" s="652"/>
      <c r="U6" s="652"/>
      <c r="V6" s="652"/>
      <c r="W6" s="652"/>
      <c r="X6" s="652"/>
      <c r="Y6" s="652"/>
      <c r="Z6" s="652"/>
      <c r="AA6" s="187">
        <v>1.0780000000000001</v>
      </c>
    </row>
    <row r="7" spans="1:28" ht="15.75" thickBot="1" x14ac:dyDescent="0.3">
      <c r="B7" s="651"/>
      <c r="C7" s="651"/>
      <c r="D7" s="651"/>
      <c r="E7" s="652"/>
      <c r="F7" s="652"/>
      <c r="G7" s="652"/>
      <c r="H7" s="652"/>
      <c r="I7" s="652"/>
      <c r="J7" s="652"/>
      <c r="K7" s="652"/>
      <c r="L7" s="652"/>
      <c r="M7" s="652"/>
      <c r="N7" s="652"/>
      <c r="O7" s="652"/>
      <c r="P7" s="652"/>
      <c r="Q7" s="652"/>
      <c r="R7" s="652"/>
      <c r="S7" s="652"/>
      <c r="T7" s="652"/>
      <c r="U7" s="652"/>
      <c r="V7" s="652"/>
      <c r="W7" s="652"/>
      <c r="X7" s="652"/>
      <c r="Y7" s="652"/>
      <c r="Z7" s="652"/>
    </row>
    <row r="8" spans="1:28" ht="15.75" thickBot="1" x14ac:dyDescent="0.3">
      <c r="B8" s="651"/>
      <c r="C8" s="651"/>
      <c r="D8" s="651"/>
      <c r="E8" s="652"/>
      <c r="F8" s="652"/>
      <c r="G8" s="652"/>
      <c r="H8" s="652"/>
      <c r="I8" s="652"/>
      <c r="J8" s="652"/>
      <c r="K8" s="652">
        <v>2024</v>
      </c>
      <c r="L8" s="652"/>
      <c r="M8" s="652"/>
      <c r="N8" s="652"/>
      <c r="O8" s="652">
        <v>2025</v>
      </c>
      <c r="P8" s="652"/>
      <c r="Q8" s="652"/>
      <c r="R8" s="652"/>
      <c r="S8" s="652">
        <v>2026</v>
      </c>
      <c r="T8" s="652"/>
      <c r="U8" s="652"/>
      <c r="V8" s="652"/>
      <c r="W8" s="652">
        <v>2027</v>
      </c>
      <c r="X8" s="652"/>
      <c r="Y8" s="652"/>
      <c r="Z8" s="652"/>
    </row>
    <row r="9" spans="1:28" ht="15.75" thickBot="1" x14ac:dyDescent="0.3">
      <c r="B9" s="651"/>
      <c r="C9" s="651"/>
      <c r="D9" s="651"/>
      <c r="E9" s="663">
        <v>2024</v>
      </c>
      <c r="F9" s="663">
        <v>2025</v>
      </c>
      <c r="G9" s="663">
        <v>2026</v>
      </c>
      <c r="H9" s="663">
        <v>2027</v>
      </c>
      <c r="I9" s="652"/>
      <c r="J9" s="652"/>
      <c r="K9" s="663" t="s">
        <v>1657</v>
      </c>
      <c r="L9" s="663" t="s">
        <v>1658</v>
      </c>
      <c r="M9" s="663" t="s">
        <v>1659</v>
      </c>
      <c r="N9" s="663" t="s">
        <v>1660</v>
      </c>
      <c r="O9" s="663" t="s">
        <v>1657</v>
      </c>
      <c r="P9" s="663" t="s">
        <v>1658</v>
      </c>
      <c r="Q9" s="663" t="s">
        <v>1659</v>
      </c>
      <c r="R9" s="663" t="s">
        <v>1660</v>
      </c>
      <c r="S9" s="663" t="s">
        <v>1657</v>
      </c>
      <c r="T9" s="663" t="s">
        <v>1658</v>
      </c>
      <c r="U9" s="663" t="s">
        <v>1659</v>
      </c>
      <c r="V9" s="663" t="s">
        <v>1660</v>
      </c>
      <c r="W9" s="663" t="s">
        <v>1657</v>
      </c>
      <c r="X9" s="663" t="s">
        <v>1658</v>
      </c>
      <c r="Y9" s="663" t="s">
        <v>1659</v>
      </c>
      <c r="Z9" s="663" t="s">
        <v>1660</v>
      </c>
    </row>
    <row r="10" spans="1:28" ht="24.6" customHeight="1" thickBot="1" x14ac:dyDescent="0.3">
      <c r="B10" s="700" t="s">
        <v>1598</v>
      </c>
      <c r="C10" s="700" t="s">
        <v>1661</v>
      </c>
      <c r="D10" s="700" t="s">
        <v>1599</v>
      </c>
      <c r="E10" s="701">
        <f>2295692325*AC20</f>
        <v>3338667372.3250279</v>
      </c>
      <c r="F10" s="701">
        <f>+E10*$AA$6</f>
        <v>3599083427.3663802</v>
      </c>
      <c r="G10" s="701">
        <f t="shared" ref="G10:H10" si="0">+F10*$AA$6</f>
        <v>3879811934.7009583</v>
      </c>
      <c r="H10" s="701">
        <f t="shared" si="0"/>
        <v>4182437265.6076331</v>
      </c>
      <c r="I10" s="702" t="s">
        <v>1600</v>
      </c>
      <c r="J10" s="703" t="s">
        <v>1662</v>
      </c>
      <c r="K10" s="704"/>
      <c r="L10" s="704"/>
      <c r="M10" s="704"/>
      <c r="N10" s="704"/>
      <c r="O10" s="704"/>
      <c r="P10" s="704"/>
      <c r="Q10" s="704"/>
      <c r="R10" s="704"/>
      <c r="S10" s="704"/>
      <c r="T10" s="704"/>
      <c r="U10" s="704"/>
      <c r="V10" s="704"/>
      <c r="W10" s="704"/>
      <c r="X10" s="704"/>
      <c r="Y10" s="704"/>
      <c r="Z10" s="704"/>
    </row>
    <row r="11" spans="1:28" ht="16.5" thickBot="1" x14ac:dyDescent="0.3">
      <c r="B11" s="700"/>
      <c r="C11" s="700"/>
      <c r="D11" s="700"/>
      <c r="E11" s="701"/>
      <c r="F11" s="701"/>
      <c r="G11" s="701"/>
      <c r="H11" s="701"/>
      <c r="I11" s="702"/>
      <c r="J11" s="703" t="s">
        <v>1663</v>
      </c>
      <c r="K11" s="704"/>
      <c r="L11" s="704"/>
      <c r="M11" s="704"/>
      <c r="N11" s="704"/>
      <c r="O11" s="704"/>
      <c r="P11" s="704"/>
      <c r="Q11" s="704"/>
      <c r="R11" s="704"/>
      <c r="S11" s="704"/>
      <c r="T11" s="704"/>
      <c r="U11" s="704"/>
      <c r="V11" s="704"/>
      <c r="W11" s="704"/>
      <c r="X11" s="704"/>
      <c r="Y11" s="704"/>
      <c r="Z11" s="704"/>
    </row>
    <row r="12" spans="1:28" ht="16.5" thickBot="1" x14ac:dyDescent="0.3">
      <c r="B12" s="700"/>
      <c r="C12" s="700"/>
      <c r="D12" s="700"/>
      <c r="E12" s="701"/>
      <c r="F12" s="701"/>
      <c r="G12" s="701"/>
      <c r="H12" s="701"/>
      <c r="I12" s="702"/>
      <c r="J12" s="703" t="s">
        <v>1664</v>
      </c>
      <c r="K12" s="704"/>
      <c r="L12" s="704"/>
      <c r="M12" s="704"/>
      <c r="N12" s="704"/>
      <c r="O12" s="704"/>
      <c r="P12" s="704"/>
      <c r="Q12" s="704"/>
      <c r="R12" s="704"/>
      <c r="S12" s="704"/>
      <c r="T12" s="704"/>
      <c r="U12" s="704"/>
      <c r="V12" s="704"/>
      <c r="W12" s="704"/>
      <c r="X12" s="704"/>
      <c r="Y12" s="704"/>
      <c r="Z12" s="704"/>
    </row>
    <row r="13" spans="1:28" ht="16.5" thickBot="1" x14ac:dyDescent="0.3">
      <c r="B13" s="700"/>
      <c r="C13" s="700"/>
      <c r="D13" s="700"/>
      <c r="E13" s="701"/>
      <c r="F13" s="701"/>
      <c r="G13" s="701"/>
      <c r="H13" s="701"/>
      <c r="I13" s="702"/>
      <c r="J13" s="703" t="s">
        <v>1665</v>
      </c>
      <c r="K13" s="704"/>
      <c r="L13" s="704"/>
      <c r="M13" s="704"/>
      <c r="N13" s="704"/>
      <c r="O13" s="704"/>
      <c r="P13" s="704"/>
      <c r="Q13" s="704"/>
      <c r="R13" s="704"/>
      <c r="S13" s="704"/>
      <c r="T13" s="704"/>
      <c r="U13" s="704"/>
      <c r="V13" s="704"/>
      <c r="W13" s="704"/>
      <c r="X13" s="704"/>
      <c r="Y13" s="704"/>
      <c r="Z13" s="704"/>
    </row>
    <row r="14" spans="1:28" ht="16.5" thickBot="1" x14ac:dyDescent="0.3">
      <c r="B14" s="700"/>
      <c r="C14" s="700"/>
      <c r="D14" s="700"/>
      <c r="E14" s="701"/>
      <c r="F14" s="701"/>
      <c r="G14" s="701"/>
      <c r="H14" s="701"/>
      <c r="I14" s="702"/>
      <c r="J14" s="703" t="s">
        <v>1666</v>
      </c>
      <c r="K14" s="705"/>
      <c r="L14" s="705"/>
      <c r="M14" s="705"/>
      <c r="N14" s="705"/>
      <c r="O14" s="704"/>
      <c r="P14" s="704"/>
      <c r="Q14" s="704"/>
      <c r="R14" s="704"/>
      <c r="S14" s="704"/>
      <c r="T14" s="704"/>
      <c r="U14" s="704"/>
      <c r="V14" s="704"/>
      <c r="W14" s="704"/>
      <c r="X14" s="704"/>
      <c r="Y14" s="704"/>
      <c r="Z14" s="704"/>
    </row>
    <row r="15" spans="1:28" ht="16.5" thickBot="1" x14ac:dyDescent="0.3">
      <c r="B15" s="700"/>
      <c r="C15" s="700"/>
      <c r="D15" s="700"/>
      <c r="E15" s="701"/>
      <c r="F15" s="701"/>
      <c r="G15" s="701"/>
      <c r="H15" s="701"/>
      <c r="I15" s="702"/>
      <c r="J15" s="703" t="s">
        <v>1667</v>
      </c>
      <c r="K15" s="705"/>
      <c r="L15" s="705"/>
      <c r="M15" s="705"/>
      <c r="N15" s="705"/>
      <c r="O15" s="704"/>
      <c r="P15" s="704"/>
      <c r="Q15" s="704"/>
      <c r="R15" s="704"/>
      <c r="S15" s="704"/>
      <c r="T15" s="704"/>
      <c r="U15" s="704"/>
      <c r="V15" s="704"/>
      <c r="W15" s="704"/>
      <c r="X15" s="704"/>
      <c r="Y15" s="704"/>
      <c r="Z15" s="704"/>
    </row>
    <row r="16" spans="1:28" ht="16.5" thickBot="1" x14ac:dyDescent="0.3">
      <c r="B16" s="700"/>
      <c r="C16" s="700"/>
      <c r="D16" s="700"/>
      <c r="E16" s="701"/>
      <c r="F16" s="701"/>
      <c r="G16" s="701"/>
      <c r="H16" s="701"/>
      <c r="I16" s="702"/>
      <c r="J16" s="703" t="s">
        <v>1668</v>
      </c>
      <c r="K16" s="705"/>
      <c r="L16" s="705"/>
      <c r="M16" s="705"/>
      <c r="N16" s="705"/>
      <c r="O16" s="704"/>
      <c r="P16" s="704"/>
      <c r="Q16" s="704"/>
      <c r="R16" s="704"/>
      <c r="S16" s="704"/>
      <c r="T16" s="704"/>
      <c r="U16" s="704"/>
      <c r="V16" s="704"/>
      <c r="W16" s="704"/>
      <c r="X16" s="704"/>
      <c r="Y16" s="704"/>
      <c r="Z16" s="704"/>
    </row>
    <row r="17" spans="2:29" ht="16.5" thickBot="1" x14ac:dyDescent="0.3">
      <c r="B17" s="700"/>
      <c r="C17" s="700"/>
      <c r="D17" s="700"/>
      <c r="E17" s="701"/>
      <c r="F17" s="701"/>
      <c r="G17" s="701"/>
      <c r="H17" s="701"/>
      <c r="I17" s="702"/>
      <c r="J17" s="703" t="s">
        <v>1669</v>
      </c>
      <c r="K17" s="705"/>
      <c r="L17" s="705"/>
      <c r="M17" s="705"/>
      <c r="N17" s="705"/>
      <c r="O17" s="704"/>
      <c r="P17" s="704"/>
      <c r="Q17" s="704"/>
      <c r="R17" s="704"/>
      <c r="S17" s="704"/>
      <c r="T17" s="704"/>
      <c r="U17" s="704"/>
      <c r="V17" s="704"/>
      <c r="W17" s="704"/>
      <c r="X17" s="704"/>
      <c r="Y17" s="704"/>
      <c r="Z17" s="704"/>
    </row>
    <row r="18" spans="2:29" ht="16.5" thickBot="1" x14ac:dyDescent="0.3">
      <c r="B18" s="700"/>
      <c r="C18" s="700"/>
      <c r="D18" s="700"/>
      <c r="E18" s="701"/>
      <c r="F18" s="701"/>
      <c r="G18" s="701"/>
      <c r="H18" s="701"/>
      <c r="I18" s="702"/>
      <c r="J18" s="703" t="s">
        <v>1672</v>
      </c>
      <c r="K18" s="705"/>
      <c r="L18" s="705"/>
      <c r="M18" s="705"/>
      <c r="N18" s="705"/>
      <c r="O18" s="704"/>
      <c r="P18" s="704"/>
      <c r="Q18" s="704"/>
      <c r="R18" s="704"/>
      <c r="S18" s="704"/>
      <c r="T18" s="704"/>
      <c r="U18" s="704"/>
      <c r="V18" s="704"/>
      <c r="W18" s="704"/>
      <c r="X18" s="704"/>
      <c r="Y18" s="704"/>
      <c r="Z18" s="704"/>
      <c r="AB18" s="189">
        <v>15000000000</v>
      </c>
    </row>
    <row r="19" spans="2:29" ht="16.5" thickBot="1" x14ac:dyDescent="0.3">
      <c r="B19" s="700"/>
      <c r="C19" s="700"/>
      <c r="D19" s="700"/>
      <c r="E19" s="701"/>
      <c r="F19" s="701"/>
      <c r="G19" s="701"/>
      <c r="H19" s="701"/>
      <c r="I19" s="702"/>
      <c r="J19" s="703" t="s">
        <v>1670</v>
      </c>
      <c r="K19" s="705"/>
      <c r="L19" s="705"/>
      <c r="M19" s="705"/>
      <c r="N19" s="705"/>
      <c r="O19" s="705"/>
      <c r="P19" s="705"/>
      <c r="Q19" s="705"/>
      <c r="R19" s="705"/>
      <c r="S19" s="704"/>
      <c r="T19" s="704"/>
      <c r="U19" s="704"/>
      <c r="V19" s="704"/>
      <c r="W19" s="704"/>
      <c r="X19" s="704"/>
      <c r="Y19" s="704"/>
      <c r="Z19" s="704"/>
    </row>
    <row r="20" spans="2:29" ht="16.5" thickBot="1" x14ac:dyDescent="0.3">
      <c r="B20" s="700"/>
      <c r="C20" s="700"/>
      <c r="D20" s="700"/>
      <c r="E20" s="701"/>
      <c r="F20" s="701"/>
      <c r="G20" s="701"/>
      <c r="H20" s="701"/>
      <c r="I20" s="702"/>
      <c r="J20" s="703" t="s">
        <v>1671</v>
      </c>
      <c r="K20" s="705"/>
      <c r="L20" s="705"/>
      <c r="M20" s="705"/>
      <c r="N20" s="705"/>
      <c r="O20" s="705"/>
      <c r="P20" s="705"/>
      <c r="Q20" s="705"/>
      <c r="R20" s="705"/>
      <c r="S20" s="705"/>
      <c r="T20" s="705"/>
      <c r="U20" s="705"/>
      <c r="V20" s="705"/>
      <c r="W20" s="704"/>
      <c r="X20" s="704"/>
      <c r="Y20" s="704"/>
      <c r="Z20" s="704"/>
      <c r="AA20" s="669">
        <f>SUM(E10:H29)</f>
        <v>15000000000</v>
      </c>
      <c r="AB20" s="189">
        <f>+AB21/AA20</f>
        <v>1</v>
      </c>
      <c r="AC20" s="187">
        <v>1.4543183056226963</v>
      </c>
    </row>
    <row r="21" spans="2:29" ht="24.6" customHeight="1" thickBot="1" x14ac:dyDescent="0.3">
      <c r="B21" s="700"/>
      <c r="C21" s="700"/>
      <c r="D21" s="700"/>
      <c r="E21" s="701"/>
      <c r="F21" s="701"/>
      <c r="G21" s="701"/>
      <c r="H21" s="701"/>
      <c r="I21" s="702" t="s">
        <v>1673</v>
      </c>
      <c r="J21" s="703" t="s">
        <v>1666</v>
      </c>
      <c r="K21" s="704"/>
      <c r="L21" s="704"/>
      <c r="M21" s="704"/>
      <c r="N21" s="704"/>
      <c r="O21" s="705"/>
      <c r="P21" s="705"/>
      <c r="Q21" s="705"/>
      <c r="R21" s="705"/>
      <c r="S21" s="705"/>
      <c r="T21" s="705"/>
      <c r="U21" s="705"/>
      <c r="V21" s="705"/>
      <c r="W21" s="705"/>
      <c r="X21" s="705"/>
      <c r="Y21" s="705"/>
      <c r="Z21" s="705"/>
      <c r="AB21" s="189">
        <v>15000000000</v>
      </c>
    </row>
    <row r="22" spans="2:29" ht="16.5" thickBot="1" x14ac:dyDescent="0.3">
      <c r="B22" s="700"/>
      <c r="C22" s="700"/>
      <c r="D22" s="700"/>
      <c r="E22" s="701"/>
      <c r="F22" s="701"/>
      <c r="G22" s="701"/>
      <c r="H22" s="701"/>
      <c r="I22" s="702"/>
      <c r="J22" s="703" t="s">
        <v>1667</v>
      </c>
      <c r="K22" s="704"/>
      <c r="L22" s="704"/>
      <c r="M22" s="704"/>
      <c r="N22" s="704"/>
      <c r="O22" s="705"/>
      <c r="P22" s="705"/>
      <c r="Q22" s="705"/>
      <c r="R22" s="705"/>
      <c r="S22" s="705"/>
      <c r="T22" s="705"/>
      <c r="U22" s="705"/>
      <c r="V22" s="705"/>
      <c r="W22" s="705"/>
      <c r="X22" s="705"/>
      <c r="Y22" s="705"/>
      <c r="Z22" s="705"/>
    </row>
    <row r="23" spans="2:29" ht="16.5" thickBot="1" x14ac:dyDescent="0.3">
      <c r="B23" s="700"/>
      <c r="C23" s="700"/>
      <c r="D23" s="700"/>
      <c r="E23" s="701"/>
      <c r="F23" s="701"/>
      <c r="G23" s="701"/>
      <c r="H23" s="701"/>
      <c r="I23" s="702"/>
      <c r="J23" s="703" t="s">
        <v>1668</v>
      </c>
      <c r="K23" s="704"/>
      <c r="L23" s="704"/>
      <c r="M23" s="704"/>
      <c r="N23" s="704"/>
      <c r="O23" s="705"/>
      <c r="P23" s="705"/>
      <c r="Q23" s="705"/>
      <c r="R23" s="705"/>
      <c r="S23" s="705"/>
      <c r="T23" s="705"/>
      <c r="U23" s="705"/>
      <c r="V23" s="705"/>
      <c r="W23" s="705"/>
      <c r="X23" s="705"/>
      <c r="Y23" s="705"/>
      <c r="Z23" s="705"/>
    </row>
    <row r="24" spans="2:29" ht="16.5" thickBot="1" x14ac:dyDescent="0.3">
      <c r="B24" s="700"/>
      <c r="C24" s="700"/>
      <c r="D24" s="700"/>
      <c r="E24" s="701"/>
      <c r="F24" s="701"/>
      <c r="G24" s="701"/>
      <c r="H24" s="701"/>
      <c r="I24" s="702"/>
      <c r="J24" s="703" t="s">
        <v>1669</v>
      </c>
      <c r="K24" s="704"/>
      <c r="L24" s="704"/>
      <c r="M24" s="704"/>
      <c r="N24" s="704"/>
      <c r="O24" s="705"/>
      <c r="P24" s="705"/>
      <c r="Q24" s="705"/>
      <c r="R24" s="705"/>
      <c r="S24" s="705"/>
      <c r="T24" s="705"/>
      <c r="U24" s="705"/>
      <c r="V24" s="705"/>
      <c r="W24" s="705"/>
      <c r="X24" s="705"/>
      <c r="Y24" s="705"/>
      <c r="Z24" s="705"/>
    </row>
    <row r="25" spans="2:29" ht="16.5" thickBot="1" x14ac:dyDescent="0.3">
      <c r="B25" s="700"/>
      <c r="C25" s="700"/>
      <c r="D25" s="700"/>
      <c r="E25" s="701"/>
      <c r="F25" s="701"/>
      <c r="G25" s="701"/>
      <c r="H25" s="701"/>
      <c r="I25" s="702"/>
      <c r="J25" s="703" t="s">
        <v>1672</v>
      </c>
      <c r="K25" s="704"/>
      <c r="L25" s="704"/>
      <c r="M25" s="704"/>
      <c r="N25" s="704"/>
      <c r="O25" s="705"/>
      <c r="P25" s="705"/>
      <c r="Q25" s="705"/>
      <c r="R25" s="705"/>
      <c r="S25" s="705"/>
      <c r="T25" s="705"/>
      <c r="U25" s="705"/>
      <c r="V25" s="705"/>
      <c r="W25" s="705"/>
      <c r="X25" s="705"/>
      <c r="Y25" s="705"/>
      <c r="Z25" s="705"/>
    </row>
    <row r="26" spans="2:29" ht="16.5" thickBot="1" x14ac:dyDescent="0.3">
      <c r="B26" s="700"/>
      <c r="C26" s="700"/>
      <c r="D26" s="700"/>
      <c r="E26" s="701"/>
      <c r="F26" s="701"/>
      <c r="G26" s="701"/>
      <c r="H26" s="701"/>
      <c r="I26" s="702"/>
      <c r="J26" s="703" t="s">
        <v>1670</v>
      </c>
      <c r="K26" s="705"/>
      <c r="L26" s="705"/>
      <c r="M26" s="705"/>
      <c r="N26" s="705"/>
      <c r="O26" s="704"/>
      <c r="P26" s="704"/>
      <c r="Q26" s="704"/>
      <c r="R26" s="704"/>
      <c r="S26" s="705"/>
      <c r="T26" s="705"/>
      <c r="U26" s="705"/>
      <c r="V26" s="705"/>
      <c r="W26" s="705"/>
      <c r="X26" s="705"/>
      <c r="Y26" s="705"/>
      <c r="Z26" s="705"/>
    </row>
    <row r="27" spans="2:29" ht="16.5" thickBot="1" x14ac:dyDescent="0.3">
      <c r="B27" s="700"/>
      <c r="C27" s="700"/>
      <c r="D27" s="700"/>
      <c r="E27" s="701"/>
      <c r="F27" s="701"/>
      <c r="G27" s="701"/>
      <c r="H27" s="701"/>
      <c r="I27" s="702"/>
      <c r="J27" s="703" t="s">
        <v>1671</v>
      </c>
      <c r="K27" s="705"/>
      <c r="L27" s="705"/>
      <c r="M27" s="705"/>
      <c r="N27" s="705"/>
      <c r="O27" s="705"/>
      <c r="P27" s="705"/>
      <c r="Q27" s="705"/>
      <c r="R27" s="705"/>
      <c r="S27" s="704"/>
      <c r="T27" s="704"/>
      <c r="U27" s="704"/>
      <c r="V27" s="704"/>
      <c r="W27" s="705"/>
      <c r="X27" s="705"/>
      <c r="Y27" s="705"/>
      <c r="Z27" s="705"/>
    </row>
    <row r="28" spans="2:29" ht="16.5" thickBot="1" x14ac:dyDescent="0.3">
      <c r="B28" s="700"/>
      <c r="C28" s="700"/>
      <c r="D28" s="700"/>
      <c r="E28" s="701"/>
      <c r="F28" s="701"/>
      <c r="G28" s="701"/>
      <c r="H28" s="701"/>
      <c r="I28" s="702"/>
      <c r="J28" s="703" t="s">
        <v>1674</v>
      </c>
      <c r="K28" s="705"/>
      <c r="L28" s="705"/>
      <c r="M28" s="705"/>
      <c r="N28" s="705"/>
      <c r="O28" s="705"/>
      <c r="P28" s="705"/>
      <c r="Q28" s="705"/>
      <c r="R28" s="705"/>
      <c r="S28" s="705"/>
      <c r="T28" s="705"/>
      <c r="U28" s="705"/>
      <c r="V28" s="705"/>
      <c r="W28" s="704"/>
      <c r="X28" s="704"/>
      <c r="Y28" s="704"/>
      <c r="Z28" s="704"/>
    </row>
    <row r="29" spans="2:29" ht="15.75" customHeight="1" thickBot="1" x14ac:dyDescent="0.3">
      <c r="B29" s="700"/>
      <c r="C29" s="700"/>
      <c r="D29" s="700"/>
      <c r="E29" s="701"/>
      <c r="F29" s="701"/>
      <c r="G29" s="701"/>
      <c r="H29" s="701"/>
      <c r="I29" s="702" t="s">
        <v>1675</v>
      </c>
      <c r="J29" s="702"/>
      <c r="K29" s="705"/>
      <c r="L29" s="705"/>
      <c r="M29" s="705"/>
      <c r="N29" s="705"/>
      <c r="O29" s="704"/>
      <c r="P29" s="704"/>
      <c r="Q29" s="704"/>
      <c r="R29" s="704"/>
      <c r="S29" s="704"/>
      <c r="T29" s="704"/>
      <c r="U29" s="704"/>
      <c r="V29" s="704"/>
      <c r="W29" s="704"/>
      <c r="X29" s="704"/>
      <c r="Y29" s="704"/>
      <c r="Z29" s="704"/>
    </row>
    <row r="30" spans="2:29" ht="60" customHeight="1" thickBot="1" x14ac:dyDescent="0.3">
      <c r="B30" s="700"/>
      <c r="C30" s="700" t="s">
        <v>1676</v>
      </c>
      <c r="D30" s="700" t="s">
        <v>1605</v>
      </c>
      <c r="E30" s="701">
        <f>200000000*AC30</f>
        <v>979342429.21534157</v>
      </c>
      <c r="F30" s="701">
        <f>+E30*$AA$6</f>
        <v>1055731138.6941383</v>
      </c>
      <c r="G30" s="701">
        <f t="shared" ref="G30:H30" si="1">+F30*$AA$6</f>
        <v>1138078167.5122812</v>
      </c>
      <c r="H30" s="701">
        <f t="shared" si="1"/>
        <v>1226848264.5782392</v>
      </c>
      <c r="I30" s="702" t="s">
        <v>1677</v>
      </c>
      <c r="J30" s="702"/>
      <c r="K30" s="705"/>
      <c r="L30" s="705"/>
      <c r="M30" s="704"/>
      <c r="N30" s="704"/>
      <c r="O30" s="704"/>
      <c r="P30" s="704"/>
      <c r="Q30" s="704"/>
      <c r="R30" s="704"/>
      <c r="S30" s="704"/>
      <c r="T30" s="704"/>
      <c r="U30" s="704"/>
      <c r="V30" s="704"/>
      <c r="W30" s="704"/>
      <c r="X30" s="704"/>
      <c r="Y30" s="704"/>
      <c r="Z30" s="704"/>
      <c r="AA30" s="669">
        <f>SUM(E30:Z30)</f>
        <v>4400000000</v>
      </c>
      <c r="AB30" s="189">
        <v>4400000000</v>
      </c>
      <c r="AC30" s="187">
        <v>4.896712146076708</v>
      </c>
    </row>
    <row r="31" spans="2:29" ht="51" customHeight="1" x14ac:dyDescent="0.25">
      <c r="B31" s="706"/>
      <c r="C31" s="706"/>
      <c r="D31" s="706"/>
      <c r="E31" s="707"/>
      <c r="F31" s="707"/>
      <c r="G31" s="707"/>
      <c r="H31" s="707"/>
      <c r="I31" s="708" t="s">
        <v>1809</v>
      </c>
      <c r="J31" s="708"/>
      <c r="K31" s="709"/>
      <c r="L31" s="709"/>
      <c r="M31" s="709"/>
      <c r="N31" s="709"/>
      <c r="O31" s="710"/>
      <c r="P31" s="710"/>
      <c r="Q31" s="710"/>
      <c r="R31" s="710"/>
      <c r="S31" s="710"/>
      <c r="T31" s="710"/>
      <c r="U31" s="710"/>
      <c r="V31" s="710"/>
      <c r="W31" s="710"/>
      <c r="X31" s="710"/>
      <c r="Y31" s="710"/>
      <c r="Z31" s="710"/>
      <c r="AA31" s="189"/>
      <c r="AB31" s="674">
        <f>+AB30/AA30</f>
        <v>1</v>
      </c>
      <c r="AC31" s="674"/>
    </row>
    <row r="32" spans="2:29" ht="36.75" customHeight="1" x14ac:dyDescent="0.25">
      <c r="B32" s="711" t="s">
        <v>1607</v>
      </c>
      <c r="C32" s="711" t="s">
        <v>1678</v>
      </c>
      <c r="D32" s="711" t="s">
        <v>1608</v>
      </c>
      <c r="E32" s="712">
        <f>10554166117*AC32</f>
        <v>13799825138.943447</v>
      </c>
      <c r="F32" s="712">
        <f>+E32*$AA$6</f>
        <v>14876211499.781036</v>
      </c>
      <c r="G32" s="712">
        <f t="shared" ref="G32:H32" si="2">+F32*$AA$6</f>
        <v>16036555996.763958</v>
      </c>
      <c r="H32" s="712">
        <f t="shared" si="2"/>
        <v>17287407364.511547</v>
      </c>
      <c r="I32" s="713" t="s">
        <v>1679</v>
      </c>
      <c r="J32" s="713"/>
      <c r="K32" s="714"/>
      <c r="L32" s="715"/>
      <c r="M32" s="715"/>
      <c r="N32" s="715"/>
      <c r="O32" s="715"/>
      <c r="P32" s="715"/>
      <c r="Q32" s="715"/>
      <c r="R32" s="715"/>
      <c r="S32" s="715"/>
      <c r="T32" s="715"/>
      <c r="U32" s="715"/>
      <c r="V32" s="715"/>
      <c r="W32" s="714"/>
      <c r="X32" s="714"/>
      <c r="Y32" s="714"/>
      <c r="Z32" s="714"/>
      <c r="AA32" s="669">
        <f>SUM(E32:H37)</f>
        <v>61999999999.999985</v>
      </c>
      <c r="AB32" s="680">
        <f>+AB33/AA32</f>
        <v>1.0000000000000002</v>
      </c>
      <c r="AC32" s="187">
        <v>1.3075239659830198</v>
      </c>
    </row>
    <row r="33" spans="2:29" ht="36.75" customHeight="1" x14ac:dyDescent="0.25">
      <c r="B33" s="711"/>
      <c r="C33" s="711"/>
      <c r="D33" s="711"/>
      <c r="E33" s="712"/>
      <c r="F33" s="712"/>
      <c r="G33" s="712"/>
      <c r="H33" s="712"/>
      <c r="I33" s="713" t="s">
        <v>1610</v>
      </c>
      <c r="J33" s="713"/>
      <c r="K33" s="714"/>
      <c r="L33" s="715"/>
      <c r="M33" s="715"/>
      <c r="N33" s="714"/>
      <c r="O33" s="714"/>
      <c r="P33" s="714"/>
      <c r="Q33" s="714"/>
      <c r="R33" s="714"/>
      <c r="S33" s="714"/>
      <c r="T33" s="714"/>
      <c r="U33" s="714"/>
      <c r="V33" s="714"/>
      <c r="W33" s="714"/>
      <c r="X33" s="714"/>
      <c r="Y33" s="714"/>
      <c r="Z33" s="714"/>
      <c r="AB33" s="189">
        <v>62000000000</v>
      </c>
    </row>
    <row r="34" spans="2:29" ht="36.75" customHeight="1" x14ac:dyDescent="0.25">
      <c r="B34" s="711"/>
      <c r="C34" s="711"/>
      <c r="D34" s="711"/>
      <c r="E34" s="712"/>
      <c r="F34" s="712"/>
      <c r="G34" s="712"/>
      <c r="H34" s="712"/>
      <c r="I34" s="713" t="s">
        <v>1680</v>
      </c>
      <c r="J34" s="713"/>
      <c r="K34" s="715"/>
      <c r="L34" s="715"/>
      <c r="M34" s="715"/>
      <c r="N34" s="715"/>
      <c r="O34" s="715"/>
      <c r="P34" s="715"/>
      <c r="Q34" s="715"/>
      <c r="R34" s="715"/>
      <c r="S34" s="715"/>
      <c r="T34" s="715"/>
      <c r="U34" s="715"/>
      <c r="V34" s="715"/>
      <c r="W34" s="715"/>
      <c r="X34" s="715"/>
      <c r="Y34" s="715"/>
      <c r="Z34" s="715"/>
    </row>
    <row r="35" spans="2:29" ht="36.75" customHeight="1" x14ac:dyDescent="0.25">
      <c r="B35" s="711"/>
      <c r="C35" s="711"/>
      <c r="D35" s="711"/>
      <c r="E35" s="712"/>
      <c r="F35" s="712"/>
      <c r="G35" s="712"/>
      <c r="H35" s="712"/>
      <c r="I35" s="713" t="s">
        <v>1612</v>
      </c>
      <c r="J35" s="713"/>
      <c r="K35" s="714"/>
      <c r="L35" s="714"/>
      <c r="M35" s="715"/>
      <c r="N35" s="715"/>
      <c r="O35" s="714"/>
      <c r="P35" s="714"/>
      <c r="Q35" s="714"/>
      <c r="R35" s="714"/>
      <c r="S35" s="714"/>
      <c r="T35" s="714"/>
      <c r="U35" s="714"/>
      <c r="V35" s="714"/>
      <c r="W35" s="714"/>
      <c r="X35" s="714"/>
      <c r="Y35" s="714"/>
      <c r="Z35" s="714"/>
    </row>
    <row r="36" spans="2:29" ht="36.75" customHeight="1" x14ac:dyDescent="0.25">
      <c r="B36" s="711"/>
      <c r="C36" s="711"/>
      <c r="D36" s="711"/>
      <c r="E36" s="712"/>
      <c r="F36" s="712"/>
      <c r="G36" s="712"/>
      <c r="H36" s="712"/>
      <c r="I36" s="713" t="s">
        <v>1613</v>
      </c>
      <c r="J36" s="713"/>
      <c r="K36" s="714"/>
      <c r="L36" s="714"/>
      <c r="M36" s="714"/>
      <c r="N36" s="715"/>
      <c r="O36" s="715"/>
      <c r="P36" s="715"/>
      <c r="Q36" s="715"/>
      <c r="R36" s="715"/>
      <c r="S36" s="714"/>
      <c r="T36" s="714"/>
      <c r="U36" s="714"/>
      <c r="V36" s="714"/>
      <c r="W36" s="714"/>
      <c r="X36" s="714"/>
      <c r="Y36" s="714"/>
      <c r="Z36" s="714"/>
    </row>
    <row r="37" spans="2:29" ht="36.75" customHeight="1" thickBot="1" x14ac:dyDescent="0.3">
      <c r="B37" s="716"/>
      <c r="C37" s="716"/>
      <c r="D37" s="716"/>
      <c r="E37" s="717"/>
      <c r="F37" s="717"/>
      <c r="G37" s="717"/>
      <c r="H37" s="717"/>
      <c r="I37" s="718" t="s">
        <v>1614</v>
      </c>
      <c r="J37" s="718"/>
      <c r="K37" s="719"/>
      <c r="L37" s="719"/>
      <c r="M37" s="719"/>
      <c r="N37" s="719"/>
      <c r="O37" s="719"/>
      <c r="P37" s="719"/>
      <c r="Q37" s="719"/>
      <c r="R37" s="719"/>
      <c r="S37" s="720"/>
      <c r="T37" s="720"/>
      <c r="U37" s="720"/>
      <c r="V37" s="720"/>
      <c r="W37" s="720"/>
      <c r="X37" s="720"/>
      <c r="Y37" s="720"/>
      <c r="Z37" s="720"/>
    </row>
    <row r="38" spans="2:29" ht="48.75" thickBot="1" x14ac:dyDescent="0.3">
      <c r="B38" s="721" t="s">
        <v>1615</v>
      </c>
      <c r="C38" s="721" t="s">
        <v>1681</v>
      </c>
      <c r="D38" s="721" t="s">
        <v>1615</v>
      </c>
      <c r="E38" s="722">
        <f>890540878*AC38</f>
        <v>1357724731.412178</v>
      </c>
      <c r="F38" s="722">
        <f>+E38*$AA$6</f>
        <v>1463627260.462328</v>
      </c>
      <c r="G38" s="722">
        <f t="shared" ref="G38:H38" si="3">+F38*$AA$6</f>
        <v>1577790186.7783897</v>
      </c>
      <c r="H38" s="722">
        <f t="shared" si="3"/>
        <v>1700857821.3471043</v>
      </c>
      <c r="I38" s="723" t="s">
        <v>1616</v>
      </c>
      <c r="J38" s="724" t="s">
        <v>1810</v>
      </c>
      <c r="K38" s="725"/>
      <c r="L38" s="725"/>
      <c r="M38" s="725"/>
      <c r="N38" s="725"/>
      <c r="O38" s="725"/>
      <c r="P38" s="725"/>
      <c r="Q38" s="725"/>
      <c r="R38" s="725"/>
      <c r="S38" s="725"/>
      <c r="T38" s="725"/>
      <c r="U38" s="725"/>
      <c r="V38" s="725"/>
      <c r="W38" s="725"/>
      <c r="X38" s="725"/>
      <c r="Y38" s="725"/>
      <c r="Z38" s="725"/>
      <c r="AA38" s="669">
        <f>SUM(E38:H47)</f>
        <v>6100000000</v>
      </c>
      <c r="AB38" s="690">
        <f>+AB39/AA38</f>
        <v>1</v>
      </c>
      <c r="AC38" s="187">
        <v>1.5246068596664442</v>
      </c>
    </row>
    <row r="39" spans="2:29" ht="36.75" thickBot="1" x14ac:dyDescent="0.3">
      <c r="B39" s="721"/>
      <c r="C39" s="721"/>
      <c r="D39" s="721"/>
      <c r="E39" s="722"/>
      <c r="F39" s="722"/>
      <c r="G39" s="722"/>
      <c r="H39" s="722"/>
      <c r="I39" s="723"/>
      <c r="J39" s="724" t="s">
        <v>1811</v>
      </c>
      <c r="K39" s="725"/>
      <c r="L39" s="725"/>
      <c r="M39" s="725"/>
      <c r="N39" s="725"/>
      <c r="O39" s="725"/>
      <c r="P39" s="725"/>
      <c r="Q39" s="725"/>
      <c r="R39" s="725"/>
      <c r="S39" s="725"/>
      <c r="T39" s="725"/>
      <c r="U39" s="725"/>
      <c r="V39" s="725"/>
      <c r="W39" s="725"/>
      <c r="X39" s="725"/>
      <c r="Y39" s="725"/>
      <c r="Z39" s="725"/>
      <c r="AB39" s="189">
        <v>6100000000</v>
      </c>
    </row>
    <row r="40" spans="2:29" ht="48.75" thickBot="1" x14ac:dyDescent="0.3">
      <c r="B40" s="721"/>
      <c r="C40" s="721"/>
      <c r="D40" s="721"/>
      <c r="E40" s="722"/>
      <c r="F40" s="722"/>
      <c r="G40" s="722"/>
      <c r="H40" s="722"/>
      <c r="I40" s="723"/>
      <c r="J40" s="724" t="s">
        <v>1812</v>
      </c>
      <c r="K40" s="725"/>
      <c r="L40" s="725"/>
      <c r="M40" s="725"/>
      <c r="N40" s="725"/>
      <c r="O40" s="725"/>
      <c r="P40" s="725"/>
      <c r="Q40" s="725"/>
      <c r="R40" s="725"/>
      <c r="S40" s="725"/>
      <c r="T40" s="725"/>
      <c r="U40" s="725"/>
      <c r="V40" s="725"/>
      <c r="W40" s="725"/>
      <c r="X40" s="725"/>
      <c r="Y40" s="725"/>
      <c r="Z40" s="725"/>
    </row>
    <row r="41" spans="2:29" ht="24.75" thickBot="1" x14ac:dyDescent="0.3">
      <c r="B41" s="721"/>
      <c r="C41" s="721"/>
      <c r="D41" s="721"/>
      <c r="E41" s="722"/>
      <c r="F41" s="722"/>
      <c r="G41" s="722"/>
      <c r="H41" s="722"/>
      <c r="I41" s="723" t="s">
        <v>1813</v>
      </c>
      <c r="J41" s="724" t="s">
        <v>1621</v>
      </c>
      <c r="K41" s="725"/>
      <c r="L41" s="725"/>
      <c r="M41" s="725"/>
      <c r="N41" s="725"/>
      <c r="O41" s="725"/>
      <c r="P41" s="725"/>
      <c r="Q41" s="725"/>
      <c r="R41" s="725"/>
      <c r="S41" s="725"/>
      <c r="T41" s="725"/>
      <c r="U41" s="725"/>
      <c r="V41" s="725"/>
      <c r="W41" s="725"/>
      <c r="X41" s="725"/>
      <c r="Y41" s="725"/>
      <c r="Z41" s="725"/>
    </row>
    <row r="42" spans="2:29" ht="36.75" thickBot="1" x14ac:dyDescent="0.3">
      <c r="B42" s="721"/>
      <c r="C42" s="721"/>
      <c r="D42" s="721"/>
      <c r="E42" s="722"/>
      <c r="F42" s="722"/>
      <c r="G42" s="722"/>
      <c r="H42" s="722"/>
      <c r="I42" s="723"/>
      <c r="J42" s="724" t="s">
        <v>1622</v>
      </c>
      <c r="K42" s="725"/>
      <c r="L42" s="725"/>
      <c r="M42" s="725"/>
      <c r="N42" s="725"/>
      <c r="O42" s="725"/>
      <c r="P42" s="725"/>
      <c r="Q42" s="725"/>
      <c r="R42" s="725"/>
      <c r="S42" s="725"/>
      <c r="T42" s="725"/>
      <c r="U42" s="725"/>
      <c r="V42" s="725"/>
      <c r="W42" s="725"/>
      <c r="X42" s="725"/>
      <c r="Y42" s="725"/>
      <c r="Z42" s="725"/>
    </row>
    <row r="43" spans="2:29" ht="24.75" thickBot="1" x14ac:dyDescent="0.3">
      <c r="B43" s="721"/>
      <c r="C43" s="721"/>
      <c r="D43" s="721"/>
      <c r="E43" s="722"/>
      <c r="F43" s="722"/>
      <c r="G43" s="722"/>
      <c r="H43" s="722"/>
      <c r="I43" s="723"/>
      <c r="J43" s="724" t="s">
        <v>1623</v>
      </c>
      <c r="K43" s="725"/>
      <c r="L43" s="725"/>
      <c r="M43" s="725"/>
      <c r="N43" s="725"/>
      <c r="O43" s="725"/>
      <c r="P43" s="725"/>
      <c r="Q43" s="725"/>
      <c r="R43" s="725"/>
      <c r="S43" s="726"/>
      <c r="T43" s="726"/>
      <c r="U43" s="726"/>
      <c r="V43" s="726"/>
      <c r="W43" s="726"/>
      <c r="X43" s="726"/>
      <c r="Y43" s="726"/>
      <c r="Z43" s="726"/>
    </row>
    <row r="44" spans="2:29" ht="38.25" customHeight="1" thickBot="1" x14ac:dyDescent="0.3">
      <c r="B44" s="721"/>
      <c r="C44" s="721"/>
      <c r="D44" s="721"/>
      <c r="E44" s="722"/>
      <c r="F44" s="722"/>
      <c r="G44" s="722"/>
      <c r="H44" s="722"/>
      <c r="I44" s="723" t="s">
        <v>1814</v>
      </c>
      <c r="J44" s="724" t="s">
        <v>1815</v>
      </c>
      <c r="K44" s="726"/>
      <c r="L44" s="726"/>
      <c r="M44" s="726"/>
      <c r="N44" s="726"/>
      <c r="O44" s="726"/>
      <c r="P44" s="726"/>
      <c r="Q44" s="726"/>
      <c r="R44" s="727"/>
      <c r="S44" s="728"/>
      <c r="T44" s="728"/>
      <c r="U44" s="728"/>
      <c r="V44" s="728"/>
      <c r="W44" s="728"/>
      <c r="X44" s="728"/>
      <c r="Y44" s="728"/>
      <c r="Z44" s="728"/>
    </row>
    <row r="45" spans="2:29" ht="38.25" customHeight="1" thickBot="1" x14ac:dyDescent="0.3">
      <c r="B45" s="721"/>
      <c r="C45" s="721"/>
      <c r="D45" s="721"/>
      <c r="E45" s="722"/>
      <c r="F45" s="722"/>
      <c r="G45" s="722"/>
      <c r="H45" s="722"/>
      <c r="I45" s="723"/>
      <c r="J45" s="729" t="s">
        <v>1816</v>
      </c>
      <c r="K45" s="728"/>
      <c r="L45" s="728"/>
      <c r="M45" s="728"/>
      <c r="N45" s="728"/>
      <c r="O45" s="728"/>
      <c r="P45" s="728"/>
      <c r="Q45" s="728"/>
      <c r="R45" s="728"/>
      <c r="S45" s="730"/>
      <c r="T45" s="731"/>
      <c r="U45" s="731"/>
      <c r="V45" s="731"/>
      <c r="W45" s="731"/>
      <c r="X45" s="731"/>
      <c r="Y45" s="731"/>
      <c r="Z45" s="731"/>
    </row>
    <row r="46" spans="2:29" ht="60.75" thickBot="1" x14ac:dyDescent="0.3">
      <c r="B46" s="721"/>
      <c r="C46" s="721"/>
      <c r="D46" s="721"/>
      <c r="E46" s="722"/>
      <c r="F46" s="722"/>
      <c r="G46" s="722"/>
      <c r="H46" s="722"/>
      <c r="I46" s="723" t="s">
        <v>1624</v>
      </c>
      <c r="J46" s="724" t="s">
        <v>1625</v>
      </c>
      <c r="K46" s="731"/>
      <c r="L46" s="731"/>
      <c r="M46" s="731"/>
      <c r="N46" s="731"/>
      <c r="O46" s="731"/>
      <c r="P46" s="731"/>
      <c r="Q46" s="731"/>
      <c r="R46" s="731"/>
      <c r="S46" s="725"/>
      <c r="T46" s="725"/>
      <c r="U46" s="725"/>
      <c r="V46" s="725"/>
      <c r="W46" s="725"/>
      <c r="X46" s="725"/>
      <c r="Y46" s="725"/>
      <c r="Z46" s="725"/>
    </row>
    <row r="47" spans="2:29" ht="48.75" thickBot="1" x14ac:dyDescent="0.3">
      <c r="B47" s="721"/>
      <c r="C47" s="721"/>
      <c r="D47" s="721"/>
      <c r="E47" s="722"/>
      <c r="F47" s="722"/>
      <c r="G47" s="722"/>
      <c r="H47" s="722"/>
      <c r="I47" s="723"/>
      <c r="J47" s="724" t="s">
        <v>1626</v>
      </c>
      <c r="K47" s="725"/>
      <c r="L47" s="725"/>
      <c r="M47" s="725"/>
      <c r="N47" s="725"/>
      <c r="O47" s="725"/>
      <c r="P47" s="725"/>
      <c r="Q47" s="725"/>
      <c r="R47" s="725"/>
      <c r="S47" s="725"/>
      <c r="T47" s="725"/>
      <c r="U47" s="725"/>
      <c r="V47" s="725"/>
      <c r="W47" s="725"/>
      <c r="X47" s="725"/>
      <c r="Y47" s="725"/>
      <c r="Z47" s="725"/>
    </row>
    <row r="48" spans="2:29" ht="15.75" thickBot="1" x14ac:dyDescent="0.3">
      <c r="B48" s="732" t="s">
        <v>1817</v>
      </c>
      <c r="C48" s="733"/>
      <c r="D48" s="734"/>
      <c r="E48" s="735">
        <f>8559600679.7*AC48</f>
        <v>15068518740.426956</v>
      </c>
      <c r="F48" s="736">
        <f>+E48*$AA$6</f>
        <v>16243863202.18026</v>
      </c>
      <c r="G48" s="736">
        <f t="shared" ref="G48:H48" si="4">+F48*$AA$6</f>
        <v>17510884531.950321</v>
      </c>
      <c r="H48" s="736">
        <f t="shared" si="4"/>
        <v>18876733525.442448</v>
      </c>
      <c r="I48" s="737"/>
      <c r="J48" s="738"/>
      <c r="K48" s="738"/>
      <c r="L48" s="738"/>
      <c r="M48" s="738"/>
      <c r="N48" s="738"/>
      <c r="O48" s="738"/>
      <c r="P48" s="738"/>
      <c r="Q48" s="738"/>
      <c r="R48" s="738"/>
      <c r="S48" s="738"/>
      <c r="T48" s="738"/>
      <c r="U48" s="738"/>
      <c r="V48" s="738"/>
      <c r="W48" s="738"/>
      <c r="X48" s="738"/>
      <c r="Y48" s="738"/>
      <c r="Z48" s="739"/>
      <c r="AA48" s="669">
        <f>SUM(E48:Z48)</f>
        <v>67699999999.999985</v>
      </c>
      <c r="AB48" s="189">
        <f>+AB49/AA48</f>
        <v>1.0000000000000002</v>
      </c>
      <c r="AC48" s="187">
        <v>1.7604230973255033</v>
      </c>
    </row>
    <row r="49" spans="5:28" x14ac:dyDescent="0.25">
      <c r="E49" s="189"/>
      <c r="AB49" s="189">
        <v>67700000000</v>
      </c>
    </row>
    <row r="50" spans="5:28" x14ac:dyDescent="0.25">
      <c r="E50" s="189"/>
    </row>
    <row r="52" spans="5:28" x14ac:dyDescent="0.25">
      <c r="AA52" s="669">
        <f>SUM(AA20:AA48)</f>
        <v>155199999999.99997</v>
      </c>
    </row>
  </sheetData>
  <mergeCells count="58">
    <mergeCell ref="K1:Z4"/>
    <mergeCell ref="E1:J4"/>
    <mergeCell ref="I41:I43"/>
    <mergeCell ref="I44:I45"/>
    <mergeCell ref="I46:I47"/>
    <mergeCell ref="B48:D48"/>
    <mergeCell ref="I48:Z48"/>
    <mergeCell ref="B1:D4"/>
    <mergeCell ref="I34:J34"/>
    <mergeCell ref="I35:J35"/>
    <mergeCell ref="I36:J36"/>
    <mergeCell ref="I37:J37"/>
    <mergeCell ref="B38:B47"/>
    <mergeCell ref="C38:C47"/>
    <mergeCell ref="D38:D47"/>
    <mergeCell ref="E38:E47"/>
    <mergeCell ref="F38:F47"/>
    <mergeCell ref="G38:G47"/>
    <mergeCell ref="I31:J31"/>
    <mergeCell ref="B32:B37"/>
    <mergeCell ref="C32:C37"/>
    <mergeCell ref="D32:D37"/>
    <mergeCell ref="E32:E37"/>
    <mergeCell ref="F32:F37"/>
    <mergeCell ref="G32:G37"/>
    <mergeCell ref="H32:H37"/>
    <mergeCell ref="I32:J32"/>
    <mergeCell ref="I33:J33"/>
    <mergeCell ref="I10:I20"/>
    <mergeCell ref="I21:I28"/>
    <mergeCell ref="I29:J29"/>
    <mergeCell ref="C30:C31"/>
    <mergeCell ref="D30:D31"/>
    <mergeCell ref="E30:E31"/>
    <mergeCell ref="F30:F31"/>
    <mergeCell ref="G30:G31"/>
    <mergeCell ref="H30:H31"/>
    <mergeCell ref="I30:J30"/>
    <mergeCell ref="B10:B31"/>
    <mergeCell ref="C10:C29"/>
    <mergeCell ref="D10:D29"/>
    <mergeCell ref="E10:E29"/>
    <mergeCell ref="F10:F29"/>
    <mergeCell ref="G10:G29"/>
    <mergeCell ref="J6:J9"/>
    <mergeCell ref="K6:Z7"/>
    <mergeCell ref="K8:N8"/>
    <mergeCell ref="O8:R8"/>
    <mergeCell ref="S8:V8"/>
    <mergeCell ref="W8:Z8"/>
    <mergeCell ref="C6:C9"/>
    <mergeCell ref="D6:D9"/>
    <mergeCell ref="E6:H8"/>
    <mergeCell ref="I6:I9"/>
    <mergeCell ref="H10:H29"/>
    <mergeCell ref="H38:H47"/>
    <mergeCell ref="I38:I40"/>
    <mergeCell ref="B6:B9"/>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3E26C-3365-43FA-A45B-B9878738B9DE}">
  <dimension ref="B1:M89"/>
  <sheetViews>
    <sheetView zoomScale="70" zoomScaleNormal="70" workbookViewId="0">
      <selection activeCell="O23" sqref="O23"/>
    </sheetView>
  </sheetViews>
  <sheetFormatPr baseColWidth="10" defaultColWidth="11.42578125" defaultRowHeight="15" x14ac:dyDescent="0.25"/>
  <cols>
    <col min="1" max="1" width="11.42578125" style="187"/>
    <col min="2" max="2" width="39.85546875" style="187" customWidth="1"/>
    <col min="3" max="3" width="40.28515625" style="192" customWidth="1"/>
    <col min="4" max="4" width="52.42578125" style="196" customWidth="1"/>
    <col min="5" max="5" width="0.28515625" style="187" customWidth="1"/>
    <col min="6" max="6" width="24.28515625" style="196" customWidth="1"/>
    <col min="7" max="10" width="30.42578125" style="187" customWidth="1"/>
    <col min="11" max="11" width="25.85546875" style="187" customWidth="1"/>
    <col min="12" max="12" width="16.7109375" style="187" bestFit="1" customWidth="1"/>
    <col min="13" max="16384" width="11.42578125" style="187"/>
  </cols>
  <sheetData>
    <row r="1" spans="2:13" ht="15.75" customHeight="1" x14ac:dyDescent="0.25">
      <c r="B1" s="484"/>
      <c r="C1" s="487" t="s">
        <v>1592</v>
      </c>
      <c r="D1" s="487"/>
      <c r="E1" s="487"/>
      <c r="F1" s="487"/>
      <c r="G1" s="487"/>
      <c r="H1" s="487"/>
      <c r="I1" s="484"/>
      <c r="J1" s="484"/>
    </row>
    <row r="2" spans="2:13" ht="15.75" customHeight="1" x14ac:dyDescent="0.25">
      <c r="B2" s="485"/>
      <c r="C2" s="488"/>
      <c r="D2" s="488"/>
      <c r="E2" s="488"/>
      <c r="F2" s="488"/>
      <c r="G2" s="488"/>
      <c r="H2" s="488"/>
      <c r="I2" s="485"/>
      <c r="J2" s="485"/>
    </row>
    <row r="3" spans="2:13" ht="15.75" customHeight="1" x14ac:dyDescent="0.25">
      <c r="B3" s="485"/>
      <c r="C3" s="488"/>
      <c r="D3" s="488"/>
      <c r="E3" s="488"/>
      <c r="F3" s="488"/>
      <c r="G3" s="488"/>
      <c r="H3" s="488"/>
      <c r="I3" s="485"/>
      <c r="J3" s="485"/>
    </row>
    <row r="4" spans="2:13" ht="15.75" thickBot="1" x14ac:dyDescent="0.3">
      <c r="B4" s="486"/>
      <c r="C4" s="489"/>
      <c r="D4" s="489"/>
      <c r="E4" s="489"/>
      <c r="F4" s="489"/>
      <c r="G4" s="489"/>
      <c r="H4" s="489"/>
      <c r="I4" s="486"/>
      <c r="J4" s="486"/>
    </row>
    <row r="5" spans="2:13" ht="15.75" thickBot="1" x14ac:dyDescent="0.3">
      <c r="B5" s="192"/>
      <c r="C5" s="187"/>
    </row>
    <row r="6" spans="2:13" ht="32.25" thickTop="1" x14ac:dyDescent="0.25">
      <c r="B6" s="502" t="s">
        <v>1593</v>
      </c>
      <c r="C6" s="504" t="s">
        <v>1594</v>
      </c>
      <c r="D6" s="506" t="s">
        <v>1595</v>
      </c>
      <c r="E6" s="504" t="s">
        <v>1596</v>
      </c>
      <c r="F6" s="504"/>
      <c r="G6" s="504"/>
      <c r="H6" s="504"/>
      <c r="I6" s="504"/>
      <c r="J6" s="508"/>
      <c r="K6" s="187">
        <v>1.0780000000000001</v>
      </c>
    </row>
    <row r="7" spans="2:13" ht="32.25" thickBot="1" x14ac:dyDescent="0.3">
      <c r="B7" s="503"/>
      <c r="C7" s="505"/>
      <c r="D7" s="507"/>
      <c r="E7" s="232">
        <v>2023</v>
      </c>
      <c r="F7" s="233" t="s">
        <v>1597</v>
      </c>
      <c r="G7" s="232">
        <v>2024</v>
      </c>
      <c r="H7" s="232">
        <v>2025</v>
      </c>
      <c r="I7" s="232">
        <v>2026</v>
      </c>
      <c r="J7" s="234">
        <v>2027</v>
      </c>
    </row>
    <row r="8" spans="2:13" ht="30.75" thickTop="1" x14ac:dyDescent="0.25">
      <c r="B8" s="509" t="s">
        <v>1598</v>
      </c>
      <c r="C8" s="511" t="s">
        <v>1599</v>
      </c>
      <c r="D8" s="209" t="s">
        <v>1600</v>
      </c>
      <c r="E8" s="210"/>
      <c r="F8" s="209" t="s">
        <v>1601</v>
      </c>
      <c r="G8" s="513">
        <v>2295692325.3000002</v>
      </c>
      <c r="H8" s="513">
        <f>+G8*$K$6</f>
        <v>2474756326.6734004</v>
      </c>
      <c r="I8" s="513">
        <f t="shared" ref="I8:J8" si="0">+H8*$K$6</f>
        <v>2667787320.1539259</v>
      </c>
      <c r="J8" s="513">
        <f t="shared" si="0"/>
        <v>2875874731.1259322</v>
      </c>
      <c r="K8" s="189"/>
      <c r="L8" s="189"/>
      <c r="M8" s="189"/>
    </row>
    <row r="9" spans="2:13" ht="75" x14ac:dyDescent="0.25">
      <c r="B9" s="510"/>
      <c r="C9" s="512"/>
      <c r="D9" s="211" t="s">
        <v>1602</v>
      </c>
      <c r="E9" s="212"/>
      <c r="F9" s="213" t="s">
        <v>1603</v>
      </c>
      <c r="G9" s="514"/>
      <c r="H9" s="514"/>
      <c r="I9" s="514"/>
      <c r="J9" s="514"/>
      <c r="K9" s="189"/>
      <c r="L9" s="189"/>
      <c r="M9" s="189"/>
    </row>
    <row r="10" spans="2:13" ht="60.75" thickBot="1" x14ac:dyDescent="0.3">
      <c r="B10" s="510"/>
      <c r="C10" s="512"/>
      <c r="D10" s="213" t="s">
        <v>1604</v>
      </c>
      <c r="E10" s="212"/>
      <c r="F10" s="213"/>
      <c r="G10" s="515"/>
      <c r="H10" s="515"/>
      <c r="I10" s="515"/>
      <c r="J10" s="515"/>
      <c r="K10" s="189"/>
      <c r="L10" s="189"/>
      <c r="M10" s="189"/>
    </row>
    <row r="11" spans="2:13" ht="30.75" thickTop="1" x14ac:dyDescent="0.25">
      <c r="B11" s="510"/>
      <c r="C11" s="214" t="s">
        <v>1605</v>
      </c>
      <c r="D11" s="215" t="s">
        <v>1606</v>
      </c>
      <c r="E11" s="216"/>
      <c r="F11" s="215"/>
      <c r="G11" s="217">
        <v>200000000</v>
      </c>
      <c r="H11" s="218">
        <f>+G11*$K$6</f>
        <v>215600000</v>
      </c>
      <c r="I11" s="218">
        <f>+H11*$K$6</f>
        <v>232416800.00000003</v>
      </c>
      <c r="J11" s="218">
        <f t="shared" ref="J11:J12" si="1">+I11*$K$6</f>
        <v>250545310.40000004</v>
      </c>
      <c r="K11" s="189"/>
      <c r="L11" s="189"/>
      <c r="M11" s="189"/>
    </row>
    <row r="12" spans="2:13" x14ac:dyDescent="0.25">
      <c r="B12" s="497" t="s">
        <v>1607</v>
      </c>
      <c r="C12" s="498" t="s">
        <v>1608</v>
      </c>
      <c r="D12" s="190" t="s">
        <v>1609</v>
      </c>
      <c r="E12" s="191"/>
      <c r="F12" s="190"/>
      <c r="G12" s="499">
        <v>10554166117</v>
      </c>
      <c r="H12" s="499">
        <f>+G12*$K$6</f>
        <v>11377391074.126001</v>
      </c>
      <c r="I12" s="499">
        <f t="shared" ref="I12" si="2">+H12*$K$6</f>
        <v>12264827577.907831</v>
      </c>
      <c r="J12" s="499">
        <f t="shared" si="1"/>
        <v>13221484128.984642</v>
      </c>
      <c r="K12" s="189"/>
      <c r="L12" s="189"/>
      <c r="M12" s="189"/>
    </row>
    <row r="13" spans="2:13" x14ac:dyDescent="0.25">
      <c r="B13" s="497"/>
      <c r="C13" s="498"/>
      <c r="D13" s="190" t="s">
        <v>1610</v>
      </c>
      <c r="E13" s="191"/>
      <c r="F13" s="190"/>
      <c r="G13" s="500"/>
      <c r="H13" s="500"/>
      <c r="I13" s="500"/>
      <c r="J13" s="500"/>
      <c r="K13" s="189"/>
      <c r="L13" s="189"/>
      <c r="M13" s="189"/>
    </row>
    <row r="14" spans="2:13" x14ac:dyDescent="0.25">
      <c r="B14" s="497"/>
      <c r="C14" s="498"/>
      <c r="D14" s="190" t="s">
        <v>1611</v>
      </c>
      <c r="E14" s="191"/>
      <c r="F14" s="190"/>
      <c r="G14" s="500"/>
      <c r="H14" s="500"/>
      <c r="I14" s="500"/>
      <c r="J14" s="500"/>
      <c r="K14" s="189"/>
      <c r="L14" s="189"/>
      <c r="M14" s="189"/>
    </row>
    <row r="15" spans="2:13" x14ac:dyDescent="0.25">
      <c r="B15" s="497"/>
      <c r="C15" s="498"/>
      <c r="D15" s="190" t="s">
        <v>1612</v>
      </c>
      <c r="E15" s="191"/>
      <c r="F15" s="190"/>
      <c r="G15" s="500"/>
      <c r="H15" s="500"/>
      <c r="I15" s="500"/>
      <c r="J15" s="500"/>
      <c r="K15" s="189"/>
      <c r="L15" s="189"/>
      <c r="M15" s="189"/>
    </row>
    <row r="16" spans="2:13" x14ac:dyDescent="0.25">
      <c r="B16" s="497"/>
      <c r="C16" s="498"/>
      <c r="D16" s="190" t="s">
        <v>1613</v>
      </c>
      <c r="E16" s="191"/>
      <c r="F16" s="190"/>
      <c r="G16" s="500"/>
      <c r="H16" s="500"/>
      <c r="I16" s="500"/>
      <c r="J16" s="500"/>
      <c r="K16" s="189"/>
      <c r="L16" s="189"/>
      <c r="M16" s="189"/>
    </row>
    <row r="17" spans="2:13" x14ac:dyDescent="0.25">
      <c r="B17" s="497"/>
      <c r="C17" s="498"/>
      <c r="D17" s="190" t="s">
        <v>1614</v>
      </c>
      <c r="E17" s="191"/>
      <c r="F17" s="190"/>
      <c r="G17" s="501"/>
      <c r="H17" s="501"/>
      <c r="I17" s="501"/>
      <c r="J17" s="501"/>
      <c r="K17" s="189"/>
      <c r="L17" s="189"/>
      <c r="M17" s="189"/>
    </row>
    <row r="18" spans="2:13" ht="31.15" customHeight="1" x14ac:dyDescent="0.25">
      <c r="B18" s="490" t="s">
        <v>1615</v>
      </c>
      <c r="C18" s="492" t="s">
        <v>1616</v>
      </c>
      <c r="D18" s="219" t="s">
        <v>1617</v>
      </c>
      <c r="E18" s="220"/>
      <c r="F18" s="221"/>
      <c r="G18" s="494">
        <v>890540878</v>
      </c>
      <c r="H18" s="494">
        <f>+G18*$K$6</f>
        <v>960003066.48400009</v>
      </c>
      <c r="I18" s="494">
        <f t="shared" ref="I18:J18" si="3">+H18*$K$6</f>
        <v>1034883305.6697521</v>
      </c>
      <c r="J18" s="494">
        <f t="shared" si="3"/>
        <v>1115604203.5119929</v>
      </c>
      <c r="K18" s="189"/>
      <c r="L18" s="189"/>
      <c r="M18" s="189"/>
    </row>
    <row r="19" spans="2:13" ht="30" x14ac:dyDescent="0.25">
      <c r="B19" s="490"/>
      <c r="C19" s="493"/>
      <c r="D19" s="219" t="s">
        <v>1618</v>
      </c>
      <c r="E19" s="222"/>
      <c r="F19" s="223"/>
      <c r="G19" s="495"/>
      <c r="H19" s="495"/>
      <c r="I19" s="495"/>
      <c r="J19" s="495"/>
      <c r="K19" s="189"/>
      <c r="L19" s="189"/>
      <c r="M19" s="189"/>
    </row>
    <row r="20" spans="2:13" ht="30" x14ac:dyDescent="0.25">
      <c r="B20" s="490"/>
      <c r="C20" s="493"/>
      <c r="D20" s="219" t="s">
        <v>1619</v>
      </c>
      <c r="E20" s="222"/>
      <c r="F20" s="223"/>
      <c r="G20" s="495"/>
      <c r="H20" s="495"/>
      <c r="I20" s="495"/>
      <c r="J20" s="495"/>
      <c r="K20" s="189"/>
      <c r="L20" s="189"/>
      <c r="M20" s="189"/>
    </row>
    <row r="21" spans="2:13" x14ac:dyDescent="0.25">
      <c r="B21" s="490"/>
      <c r="C21" s="492" t="s">
        <v>1620</v>
      </c>
      <c r="D21" s="221" t="s">
        <v>1621</v>
      </c>
      <c r="E21" s="222"/>
      <c r="F21" s="223"/>
      <c r="G21" s="495"/>
      <c r="H21" s="495"/>
      <c r="I21" s="495"/>
      <c r="J21" s="495"/>
      <c r="K21" s="189"/>
      <c r="L21" s="189"/>
      <c r="M21" s="189"/>
    </row>
    <row r="22" spans="2:13" x14ac:dyDescent="0.25">
      <c r="B22" s="490"/>
      <c r="C22" s="493"/>
      <c r="D22" s="221" t="s">
        <v>1622</v>
      </c>
      <c r="E22" s="222"/>
      <c r="F22" s="223"/>
      <c r="G22" s="495"/>
      <c r="H22" s="495"/>
      <c r="I22" s="495"/>
      <c r="J22" s="495"/>
      <c r="K22" s="189"/>
      <c r="L22" s="189"/>
      <c r="M22" s="189"/>
    </row>
    <row r="23" spans="2:13" x14ac:dyDescent="0.25">
      <c r="B23" s="490"/>
      <c r="C23" s="496"/>
      <c r="D23" s="221" t="s">
        <v>1623</v>
      </c>
      <c r="E23" s="222"/>
      <c r="F23" s="223"/>
      <c r="G23" s="495"/>
      <c r="H23" s="495"/>
      <c r="I23" s="495"/>
      <c r="J23" s="495"/>
      <c r="K23" s="189"/>
      <c r="L23" s="189"/>
      <c r="M23" s="189"/>
    </row>
    <row r="24" spans="2:13" ht="45" x14ac:dyDescent="0.25">
      <c r="B24" s="490"/>
      <c r="C24" s="492" t="s">
        <v>1624</v>
      </c>
      <c r="D24" s="221" t="s">
        <v>1625</v>
      </c>
      <c r="E24" s="222"/>
      <c r="F24" s="223"/>
      <c r="G24" s="495"/>
      <c r="H24" s="495"/>
      <c r="I24" s="495"/>
      <c r="J24" s="495"/>
      <c r="K24" s="189"/>
      <c r="L24" s="189"/>
      <c r="M24" s="189"/>
    </row>
    <row r="25" spans="2:13" ht="31.15" customHeight="1" x14ac:dyDescent="0.25">
      <c r="B25" s="491"/>
      <c r="C25" s="493"/>
      <c r="D25" s="223" t="s">
        <v>1626</v>
      </c>
      <c r="E25" s="222"/>
      <c r="F25" s="223"/>
      <c r="G25" s="495"/>
      <c r="H25" s="495"/>
      <c r="I25" s="495"/>
      <c r="J25" s="495"/>
      <c r="K25" s="189"/>
      <c r="L25" s="189"/>
      <c r="M25" s="189"/>
    </row>
    <row r="26" spans="2:13" ht="31.15" customHeight="1" x14ac:dyDescent="0.25">
      <c r="B26" s="224" t="s">
        <v>1627</v>
      </c>
      <c r="C26" s="225" t="s">
        <v>1627</v>
      </c>
      <c r="D26" s="226" t="s">
        <v>1628</v>
      </c>
      <c r="E26" s="227"/>
      <c r="F26" s="226"/>
      <c r="G26" s="228">
        <f>18317223363+796543433.7-G12</f>
        <v>8559600679.7000008</v>
      </c>
      <c r="H26" s="228">
        <f>18317223363+829720100-H12</f>
        <v>7769552388.8739986</v>
      </c>
      <c r="I26" s="228">
        <f>18317223363+829720100-I12</f>
        <v>6882115885.0921688</v>
      </c>
      <c r="J26" s="228">
        <f>18317223363+829720100-J12</f>
        <v>5925459334.015358</v>
      </c>
      <c r="K26" s="189"/>
      <c r="L26" s="189"/>
      <c r="M26" s="189"/>
    </row>
    <row r="27" spans="2:13" ht="31.5" customHeight="1" x14ac:dyDescent="0.35">
      <c r="D27" s="229" t="s">
        <v>1629</v>
      </c>
      <c r="E27" s="230">
        <f>SUM(E8:E25)</f>
        <v>0</v>
      </c>
      <c r="F27" s="229"/>
      <c r="G27" s="231">
        <f>SUM(G8:G26)</f>
        <v>22500000000</v>
      </c>
      <c r="H27" s="231">
        <f>SUM(H8:H26)</f>
        <v>22797302856.157402</v>
      </c>
      <c r="I27" s="231">
        <f>SUM(I8:I26)</f>
        <v>23082030888.823677</v>
      </c>
      <c r="J27" s="231">
        <f>SUM(J8:J26)</f>
        <v>23388967708.037926</v>
      </c>
      <c r="K27" s="189"/>
      <c r="L27" s="189"/>
      <c r="M27" s="189"/>
    </row>
    <row r="28" spans="2:13" x14ac:dyDescent="0.25">
      <c r="D28" s="193" t="s">
        <v>1630</v>
      </c>
      <c r="E28" s="194">
        <v>22500000</v>
      </c>
      <c r="F28" s="193"/>
      <c r="G28" s="195">
        <v>22500000000</v>
      </c>
      <c r="H28" s="195">
        <f>+G28*$K$6</f>
        <v>24255000000</v>
      </c>
      <c r="I28" s="195">
        <f t="shared" ref="I28:J28" si="4">+H28*$K$6</f>
        <v>26146890000</v>
      </c>
      <c r="J28" s="195">
        <f t="shared" si="4"/>
        <v>28186347420</v>
      </c>
      <c r="K28" s="189">
        <f>SUM(G28:J28)</f>
        <v>101088237420</v>
      </c>
      <c r="L28" s="189"/>
      <c r="M28" s="189"/>
    </row>
    <row r="29" spans="2:13" x14ac:dyDescent="0.25">
      <c r="D29" s="196" t="s">
        <v>1631</v>
      </c>
      <c r="G29" s="189"/>
      <c r="H29" s="189"/>
      <c r="I29" s="189"/>
      <c r="J29" s="189"/>
      <c r="K29" s="189"/>
      <c r="L29" s="189"/>
      <c r="M29" s="189"/>
    </row>
    <row r="30" spans="2:13" x14ac:dyDescent="0.25">
      <c r="D30" s="197" t="s">
        <v>1632</v>
      </c>
      <c r="E30" s="198"/>
      <c r="F30" s="197"/>
      <c r="G30" s="199">
        <f>+G27-G28</f>
        <v>0</v>
      </c>
      <c r="H30" s="199">
        <f t="shared" ref="H30:J30" si="5">+H27-H28</f>
        <v>-1457697143.842598</v>
      </c>
      <c r="I30" s="199">
        <f t="shared" si="5"/>
        <v>-3064859111.1763229</v>
      </c>
      <c r="J30" s="199">
        <f t="shared" si="5"/>
        <v>-4797379711.9620743</v>
      </c>
      <c r="K30" s="189"/>
      <c r="L30" s="189"/>
      <c r="M30" s="189"/>
    </row>
    <row r="31" spans="2:13" x14ac:dyDescent="0.25">
      <c r="G31" s="189">
        <v>0</v>
      </c>
      <c r="H31" s="189"/>
      <c r="I31" s="189"/>
      <c r="J31" s="189"/>
      <c r="K31" s="189"/>
      <c r="L31" s="189"/>
      <c r="M31" s="189"/>
    </row>
    <row r="32" spans="2:13" x14ac:dyDescent="0.25">
      <c r="G32" s="189">
        <v>0</v>
      </c>
      <c r="H32" s="189"/>
      <c r="I32" s="189"/>
      <c r="J32" s="189"/>
      <c r="K32" s="189"/>
      <c r="L32" s="189"/>
      <c r="M32" s="189"/>
    </row>
    <row r="33" spans="4:13" ht="18.75" x14ac:dyDescent="0.3">
      <c r="D33" s="200" t="s">
        <v>1633</v>
      </c>
      <c r="G33" s="189">
        <v>0</v>
      </c>
      <c r="H33" s="189">
        <f>+G33*$K$6</f>
        <v>0</v>
      </c>
      <c r="I33" s="189">
        <f>+H33*$K$6</f>
        <v>0</v>
      </c>
      <c r="J33" s="189">
        <f>+I33*$K$6</f>
        <v>0</v>
      </c>
      <c r="K33" s="189"/>
      <c r="L33" s="189"/>
      <c r="M33" s="189"/>
    </row>
    <row r="34" spans="4:13" x14ac:dyDescent="0.25">
      <c r="D34" s="201" t="s">
        <v>1634</v>
      </c>
      <c r="G34" s="189">
        <v>0</v>
      </c>
      <c r="H34" s="189">
        <f t="shared" ref="H34:J49" si="6">+G34*$K$6</f>
        <v>0</v>
      </c>
      <c r="I34" s="189">
        <f t="shared" si="6"/>
        <v>0</v>
      </c>
      <c r="J34" s="189">
        <f t="shared" si="6"/>
        <v>0</v>
      </c>
      <c r="K34" s="189"/>
      <c r="L34" s="189"/>
      <c r="M34" s="189"/>
    </row>
    <row r="35" spans="4:13" x14ac:dyDescent="0.25">
      <c r="D35" s="201" t="s">
        <v>1635</v>
      </c>
      <c r="G35" s="189">
        <v>0</v>
      </c>
      <c r="H35" s="189">
        <f t="shared" si="6"/>
        <v>0</v>
      </c>
      <c r="I35" s="189">
        <f t="shared" si="6"/>
        <v>0</v>
      </c>
      <c r="J35" s="189">
        <f t="shared" si="6"/>
        <v>0</v>
      </c>
      <c r="K35" s="189"/>
      <c r="L35" s="189"/>
      <c r="M35" s="189"/>
    </row>
    <row r="36" spans="4:13" x14ac:dyDescent="0.25">
      <c r="D36" s="201" t="s">
        <v>1636</v>
      </c>
      <c r="G36" s="189">
        <v>0</v>
      </c>
      <c r="H36" s="189">
        <f t="shared" si="6"/>
        <v>0</v>
      </c>
      <c r="I36" s="189">
        <f t="shared" si="6"/>
        <v>0</v>
      </c>
      <c r="J36" s="189">
        <f t="shared" si="6"/>
        <v>0</v>
      </c>
      <c r="K36" s="189"/>
      <c r="L36" s="189"/>
      <c r="M36" s="189"/>
    </row>
    <row r="37" spans="4:13" x14ac:dyDescent="0.25">
      <c r="D37" s="202" t="s">
        <v>1637</v>
      </c>
      <c r="G37" s="189">
        <v>0</v>
      </c>
      <c r="H37" s="189">
        <f t="shared" si="6"/>
        <v>0</v>
      </c>
      <c r="I37" s="189">
        <f t="shared" si="6"/>
        <v>0</v>
      </c>
      <c r="J37" s="189">
        <f t="shared" si="6"/>
        <v>0</v>
      </c>
    </row>
    <row r="38" spans="4:13" x14ac:dyDescent="0.25">
      <c r="D38" s="202" t="s">
        <v>1638</v>
      </c>
      <c r="G38" s="189">
        <v>0</v>
      </c>
      <c r="H38" s="189">
        <f t="shared" si="6"/>
        <v>0</v>
      </c>
      <c r="I38" s="189">
        <f t="shared" si="6"/>
        <v>0</v>
      </c>
      <c r="J38" s="189">
        <f t="shared" si="6"/>
        <v>0</v>
      </c>
    </row>
    <row r="39" spans="4:13" x14ac:dyDescent="0.25">
      <c r="D39" s="202" t="s">
        <v>1639</v>
      </c>
      <c r="G39" s="189">
        <v>0</v>
      </c>
      <c r="H39" s="189">
        <f t="shared" si="6"/>
        <v>0</v>
      </c>
      <c r="I39" s="189">
        <f t="shared" si="6"/>
        <v>0</v>
      </c>
      <c r="J39" s="189">
        <f t="shared" si="6"/>
        <v>0</v>
      </c>
    </row>
    <row r="40" spans="4:13" x14ac:dyDescent="0.25">
      <c r="D40" s="202" t="s">
        <v>1640</v>
      </c>
      <c r="G40" s="189">
        <v>0</v>
      </c>
      <c r="H40" s="189">
        <f t="shared" si="6"/>
        <v>0</v>
      </c>
      <c r="I40" s="189">
        <f t="shared" si="6"/>
        <v>0</v>
      </c>
      <c r="J40" s="189">
        <f t="shared" si="6"/>
        <v>0</v>
      </c>
    </row>
    <row r="41" spans="4:13" x14ac:dyDescent="0.25">
      <c r="D41" s="202" t="s">
        <v>1641</v>
      </c>
      <c r="G41" s="189">
        <v>0</v>
      </c>
      <c r="H41" s="189">
        <f t="shared" si="6"/>
        <v>0</v>
      </c>
      <c r="I41" s="189">
        <f t="shared" si="6"/>
        <v>0</v>
      </c>
      <c r="J41" s="189">
        <f t="shared" si="6"/>
        <v>0</v>
      </c>
    </row>
    <row r="42" spans="4:13" x14ac:dyDescent="0.25">
      <c r="D42" s="203" t="s">
        <v>1642</v>
      </c>
      <c r="G42" s="189">
        <v>0</v>
      </c>
      <c r="H42" s="189">
        <f t="shared" si="6"/>
        <v>0</v>
      </c>
      <c r="I42" s="189">
        <f t="shared" si="6"/>
        <v>0</v>
      </c>
      <c r="J42" s="189">
        <f t="shared" si="6"/>
        <v>0</v>
      </c>
    </row>
    <row r="43" spans="4:13" x14ac:dyDescent="0.25">
      <c r="D43" s="202" t="s">
        <v>1643</v>
      </c>
      <c r="G43" s="189">
        <v>0</v>
      </c>
      <c r="H43" s="189">
        <f t="shared" si="6"/>
        <v>0</v>
      </c>
      <c r="I43" s="189">
        <f t="shared" si="6"/>
        <v>0</v>
      </c>
      <c r="J43" s="189">
        <f t="shared" si="6"/>
        <v>0</v>
      </c>
    </row>
    <row r="44" spans="4:13" x14ac:dyDescent="0.25">
      <c r="D44" s="202" t="s">
        <v>1644</v>
      </c>
      <c r="G44" s="189">
        <v>0</v>
      </c>
      <c r="H44" s="189">
        <f t="shared" si="6"/>
        <v>0</v>
      </c>
      <c r="I44" s="189">
        <f t="shared" si="6"/>
        <v>0</v>
      </c>
      <c r="J44" s="189">
        <f t="shared" si="6"/>
        <v>0</v>
      </c>
    </row>
    <row r="45" spans="4:13" x14ac:dyDescent="0.25">
      <c r="D45" s="202" t="s">
        <v>1645</v>
      </c>
      <c r="G45" s="189">
        <v>0</v>
      </c>
      <c r="H45" s="189">
        <f t="shared" si="6"/>
        <v>0</v>
      </c>
      <c r="I45" s="189">
        <f t="shared" si="6"/>
        <v>0</v>
      </c>
      <c r="J45" s="189">
        <f t="shared" si="6"/>
        <v>0</v>
      </c>
    </row>
    <row r="46" spans="4:13" x14ac:dyDescent="0.25">
      <c r="D46" s="202" t="s">
        <v>1646</v>
      </c>
      <c r="G46" s="189">
        <v>0</v>
      </c>
      <c r="H46" s="189">
        <f t="shared" si="6"/>
        <v>0</v>
      </c>
      <c r="I46" s="189">
        <f t="shared" si="6"/>
        <v>0</v>
      </c>
      <c r="J46" s="189">
        <f t="shared" si="6"/>
        <v>0</v>
      </c>
    </row>
    <row r="47" spans="4:13" x14ac:dyDescent="0.25">
      <c r="D47" s="202" t="s">
        <v>1647</v>
      </c>
      <c r="G47" s="189">
        <v>0</v>
      </c>
      <c r="H47" s="189">
        <f t="shared" si="6"/>
        <v>0</v>
      </c>
      <c r="I47" s="189">
        <f t="shared" si="6"/>
        <v>0</v>
      </c>
      <c r="J47" s="189">
        <f t="shared" si="6"/>
        <v>0</v>
      </c>
    </row>
    <row r="48" spans="4:13" x14ac:dyDescent="0.25">
      <c r="D48" s="201" t="s">
        <v>1648</v>
      </c>
      <c r="G48" s="189">
        <v>0</v>
      </c>
      <c r="H48" s="189">
        <f t="shared" si="6"/>
        <v>0</v>
      </c>
      <c r="I48" s="189">
        <f t="shared" si="6"/>
        <v>0</v>
      </c>
      <c r="J48" s="189">
        <f t="shared" si="6"/>
        <v>0</v>
      </c>
    </row>
    <row r="49" spans="4:10" x14ac:dyDescent="0.25">
      <c r="D49" s="201" t="s">
        <v>1649</v>
      </c>
      <c r="G49" s="189">
        <v>0</v>
      </c>
      <c r="H49" s="189">
        <f t="shared" si="6"/>
        <v>0</v>
      </c>
      <c r="I49" s="189">
        <f t="shared" si="6"/>
        <v>0</v>
      </c>
      <c r="J49" s="189">
        <f t="shared" si="6"/>
        <v>0</v>
      </c>
    </row>
    <row r="50" spans="4:10" x14ac:dyDescent="0.25">
      <c r="G50" s="204">
        <f>SUM(G33:G49)</f>
        <v>0</v>
      </c>
      <c r="H50" s="204">
        <f t="shared" ref="H50:J50" si="7">SUM(H33:H49)</f>
        <v>0</v>
      </c>
      <c r="I50" s="204">
        <f t="shared" si="7"/>
        <v>0</v>
      </c>
      <c r="J50" s="204">
        <f t="shared" si="7"/>
        <v>0</v>
      </c>
    </row>
    <row r="52" spans="4:10" ht="18.75" x14ac:dyDescent="0.3">
      <c r="D52" s="205" t="s">
        <v>1650</v>
      </c>
      <c r="G52" s="189">
        <v>0</v>
      </c>
      <c r="H52" s="189">
        <f>+G52*$K$6</f>
        <v>0</v>
      </c>
      <c r="I52" s="189">
        <f>+H52*$K$6</f>
        <v>0</v>
      </c>
      <c r="J52" s="189">
        <f>+I52*$K$6</f>
        <v>0</v>
      </c>
    </row>
    <row r="53" spans="4:10" x14ac:dyDescent="0.25">
      <c r="D53" s="206" t="s">
        <v>1634</v>
      </c>
      <c r="G53" s="189">
        <v>0</v>
      </c>
      <c r="H53" s="189">
        <f t="shared" ref="H53:J68" si="8">+G53*$K$6</f>
        <v>0</v>
      </c>
      <c r="I53" s="189">
        <f t="shared" si="8"/>
        <v>0</v>
      </c>
      <c r="J53" s="189">
        <f t="shared" si="8"/>
        <v>0</v>
      </c>
    </row>
    <row r="54" spans="4:10" x14ac:dyDescent="0.25">
      <c r="D54" s="206" t="s">
        <v>1635</v>
      </c>
      <c r="G54" s="189">
        <v>0</v>
      </c>
      <c r="H54" s="189">
        <f t="shared" si="8"/>
        <v>0</v>
      </c>
      <c r="I54" s="189">
        <f t="shared" si="8"/>
        <v>0</v>
      </c>
      <c r="J54" s="189">
        <f t="shared" si="8"/>
        <v>0</v>
      </c>
    </row>
    <row r="55" spans="4:10" x14ac:dyDescent="0.25">
      <c r="D55" s="206" t="s">
        <v>1636</v>
      </c>
      <c r="G55" s="189">
        <v>0</v>
      </c>
      <c r="H55" s="189">
        <f t="shared" si="8"/>
        <v>0</v>
      </c>
      <c r="I55" s="189">
        <f t="shared" si="8"/>
        <v>0</v>
      </c>
      <c r="J55" s="189">
        <f t="shared" si="8"/>
        <v>0</v>
      </c>
    </row>
    <row r="56" spans="4:10" x14ac:dyDescent="0.25">
      <c r="D56" s="207" t="s">
        <v>1637</v>
      </c>
      <c r="G56" s="189">
        <v>0</v>
      </c>
      <c r="H56" s="189">
        <f t="shared" si="8"/>
        <v>0</v>
      </c>
      <c r="I56" s="189">
        <f t="shared" si="8"/>
        <v>0</v>
      </c>
      <c r="J56" s="189">
        <f t="shared" si="8"/>
        <v>0</v>
      </c>
    </row>
    <row r="57" spans="4:10" x14ac:dyDescent="0.25">
      <c r="D57" s="207" t="s">
        <v>1638</v>
      </c>
      <c r="G57" s="189">
        <v>0</v>
      </c>
      <c r="H57" s="189">
        <f t="shared" si="8"/>
        <v>0</v>
      </c>
      <c r="I57" s="189">
        <f t="shared" si="8"/>
        <v>0</v>
      </c>
      <c r="J57" s="189">
        <f t="shared" si="8"/>
        <v>0</v>
      </c>
    </row>
    <row r="58" spans="4:10" x14ac:dyDescent="0.25">
      <c r="D58" s="207" t="s">
        <v>1639</v>
      </c>
      <c r="G58" s="189">
        <v>0</v>
      </c>
      <c r="H58" s="189">
        <f t="shared" si="8"/>
        <v>0</v>
      </c>
      <c r="I58" s="189">
        <f t="shared" si="8"/>
        <v>0</v>
      </c>
      <c r="J58" s="189">
        <f t="shared" si="8"/>
        <v>0</v>
      </c>
    </row>
    <row r="59" spans="4:10" x14ac:dyDescent="0.25">
      <c r="D59" s="207" t="s">
        <v>1640</v>
      </c>
      <c r="G59" s="189">
        <v>0</v>
      </c>
      <c r="H59" s="189">
        <f t="shared" si="8"/>
        <v>0</v>
      </c>
      <c r="I59" s="189">
        <f t="shared" si="8"/>
        <v>0</v>
      </c>
      <c r="J59" s="189">
        <f t="shared" si="8"/>
        <v>0</v>
      </c>
    </row>
    <row r="60" spans="4:10" x14ac:dyDescent="0.25">
      <c r="D60" s="207" t="s">
        <v>1641</v>
      </c>
      <c r="G60" s="189">
        <v>0</v>
      </c>
      <c r="H60" s="189">
        <f t="shared" si="8"/>
        <v>0</v>
      </c>
      <c r="I60" s="189">
        <f t="shared" si="8"/>
        <v>0</v>
      </c>
      <c r="J60" s="189">
        <f t="shared" si="8"/>
        <v>0</v>
      </c>
    </row>
    <row r="61" spans="4:10" x14ac:dyDescent="0.25">
      <c r="D61" s="208" t="s">
        <v>1642</v>
      </c>
      <c r="G61" s="189">
        <v>0</v>
      </c>
      <c r="H61" s="189">
        <f t="shared" si="8"/>
        <v>0</v>
      </c>
      <c r="I61" s="189">
        <f t="shared" si="8"/>
        <v>0</v>
      </c>
      <c r="J61" s="189">
        <f t="shared" si="8"/>
        <v>0</v>
      </c>
    </row>
    <row r="62" spans="4:10" x14ac:dyDescent="0.25">
      <c r="D62" s="207" t="s">
        <v>1643</v>
      </c>
      <c r="G62" s="189">
        <v>0</v>
      </c>
      <c r="H62" s="189">
        <f t="shared" si="8"/>
        <v>0</v>
      </c>
      <c r="I62" s="189">
        <f t="shared" si="8"/>
        <v>0</v>
      </c>
      <c r="J62" s="189">
        <f t="shared" si="8"/>
        <v>0</v>
      </c>
    </row>
    <row r="63" spans="4:10" x14ac:dyDescent="0.25">
      <c r="D63" s="207" t="s">
        <v>1644</v>
      </c>
      <c r="G63" s="189">
        <v>0</v>
      </c>
      <c r="H63" s="189">
        <f t="shared" si="8"/>
        <v>0</v>
      </c>
      <c r="I63" s="189">
        <f t="shared" si="8"/>
        <v>0</v>
      </c>
      <c r="J63" s="189">
        <f t="shared" si="8"/>
        <v>0</v>
      </c>
    </row>
    <row r="64" spans="4:10" x14ac:dyDescent="0.25">
      <c r="D64" s="207" t="s">
        <v>1645</v>
      </c>
      <c r="G64" s="189">
        <v>0</v>
      </c>
      <c r="H64" s="189">
        <f t="shared" si="8"/>
        <v>0</v>
      </c>
      <c r="I64" s="189">
        <f t="shared" si="8"/>
        <v>0</v>
      </c>
      <c r="J64" s="189">
        <f t="shared" si="8"/>
        <v>0</v>
      </c>
    </row>
    <row r="65" spans="4:10" x14ac:dyDescent="0.25">
      <c r="D65" s="207" t="s">
        <v>1646</v>
      </c>
      <c r="G65" s="189">
        <v>0</v>
      </c>
      <c r="H65" s="189">
        <f t="shared" si="8"/>
        <v>0</v>
      </c>
      <c r="I65" s="189">
        <f t="shared" si="8"/>
        <v>0</v>
      </c>
      <c r="J65" s="189">
        <f t="shared" si="8"/>
        <v>0</v>
      </c>
    </row>
    <row r="66" spans="4:10" x14ac:dyDescent="0.25">
      <c r="D66" s="207" t="s">
        <v>1647</v>
      </c>
      <c r="G66" s="189">
        <v>0</v>
      </c>
      <c r="H66" s="189">
        <f t="shared" si="8"/>
        <v>0</v>
      </c>
      <c r="I66" s="189">
        <f t="shared" si="8"/>
        <v>0</v>
      </c>
      <c r="J66" s="189">
        <f t="shared" si="8"/>
        <v>0</v>
      </c>
    </row>
    <row r="67" spans="4:10" x14ac:dyDescent="0.25">
      <c r="D67" s="206" t="s">
        <v>1648</v>
      </c>
      <c r="G67" s="189">
        <v>0</v>
      </c>
      <c r="H67" s="189">
        <f t="shared" si="8"/>
        <v>0</v>
      </c>
      <c r="I67" s="189">
        <f t="shared" si="8"/>
        <v>0</v>
      </c>
      <c r="J67" s="189">
        <f t="shared" si="8"/>
        <v>0</v>
      </c>
    </row>
    <row r="68" spans="4:10" x14ac:dyDescent="0.25">
      <c r="D68" s="206" t="s">
        <v>1649</v>
      </c>
      <c r="G68" s="189">
        <v>0</v>
      </c>
      <c r="H68" s="189">
        <f t="shared" si="8"/>
        <v>0</v>
      </c>
      <c r="I68" s="189">
        <f t="shared" si="8"/>
        <v>0</v>
      </c>
      <c r="J68" s="189">
        <f t="shared" si="8"/>
        <v>0</v>
      </c>
    </row>
    <row r="69" spans="4:10" x14ac:dyDescent="0.25">
      <c r="G69" s="204">
        <f>SUM(G52:G68)</f>
        <v>0</v>
      </c>
      <c r="H69" s="204">
        <f t="shared" ref="H69:J69" si="9">SUM(H52:H68)</f>
        <v>0</v>
      </c>
      <c r="I69" s="204">
        <f t="shared" si="9"/>
        <v>0</v>
      </c>
      <c r="J69" s="204">
        <f t="shared" si="9"/>
        <v>0</v>
      </c>
    </row>
    <row r="72" spans="4:10" ht="18.75" x14ac:dyDescent="0.3">
      <c r="D72" s="205" t="s">
        <v>1651</v>
      </c>
      <c r="G72" s="189">
        <v>0</v>
      </c>
      <c r="H72" s="189">
        <f>+G72*$K$6</f>
        <v>0</v>
      </c>
      <c r="I72" s="189">
        <f>+H72*$K$6</f>
        <v>0</v>
      </c>
      <c r="J72" s="189">
        <f>+I72*$K$6</f>
        <v>0</v>
      </c>
    </row>
    <row r="73" spans="4:10" x14ac:dyDescent="0.25">
      <c r="D73" s="206" t="s">
        <v>1634</v>
      </c>
      <c r="G73" s="189">
        <v>0</v>
      </c>
      <c r="H73" s="189">
        <f t="shared" ref="H73:J88" si="10">+G73*$K$6</f>
        <v>0</v>
      </c>
      <c r="I73" s="189">
        <f t="shared" si="10"/>
        <v>0</v>
      </c>
      <c r="J73" s="189">
        <f t="shared" si="10"/>
        <v>0</v>
      </c>
    </row>
    <row r="74" spans="4:10" x14ac:dyDescent="0.25">
      <c r="D74" s="206" t="s">
        <v>1635</v>
      </c>
      <c r="G74" s="189">
        <v>0</v>
      </c>
      <c r="H74" s="189">
        <f t="shared" si="10"/>
        <v>0</v>
      </c>
      <c r="I74" s="189">
        <f t="shared" si="10"/>
        <v>0</v>
      </c>
      <c r="J74" s="189">
        <f t="shared" si="10"/>
        <v>0</v>
      </c>
    </row>
    <row r="75" spans="4:10" x14ac:dyDescent="0.25">
      <c r="D75" s="206" t="s">
        <v>1636</v>
      </c>
      <c r="G75" s="189">
        <v>0</v>
      </c>
      <c r="H75" s="189">
        <f t="shared" si="10"/>
        <v>0</v>
      </c>
      <c r="I75" s="189">
        <f t="shared" si="10"/>
        <v>0</v>
      </c>
      <c r="J75" s="189">
        <f t="shared" si="10"/>
        <v>0</v>
      </c>
    </row>
    <row r="76" spans="4:10" x14ac:dyDescent="0.25">
      <c r="D76" s="207" t="s">
        <v>1637</v>
      </c>
      <c r="G76" s="189">
        <v>0</v>
      </c>
      <c r="H76" s="189">
        <f t="shared" si="10"/>
        <v>0</v>
      </c>
      <c r="I76" s="189">
        <f t="shared" si="10"/>
        <v>0</v>
      </c>
      <c r="J76" s="189">
        <f t="shared" si="10"/>
        <v>0</v>
      </c>
    </row>
    <row r="77" spans="4:10" x14ac:dyDescent="0.25">
      <c r="D77" s="207" t="s">
        <v>1638</v>
      </c>
      <c r="G77" s="189">
        <v>0</v>
      </c>
      <c r="H77" s="189">
        <f t="shared" si="10"/>
        <v>0</v>
      </c>
      <c r="I77" s="189">
        <f t="shared" si="10"/>
        <v>0</v>
      </c>
      <c r="J77" s="189">
        <f t="shared" si="10"/>
        <v>0</v>
      </c>
    </row>
    <row r="78" spans="4:10" x14ac:dyDescent="0.25">
      <c r="D78" s="207" t="s">
        <v>1639</v>
      </c>
      <c r="G78" s="189">
        <v>0</v>
      </c>
      <c r="H78" s="189">
        <f t="shared" si="10"/>
        <v>0</v>
      </c>
      <c r="I78" s="189">
        <f t="shared" si="10"/>
        <v>0</v>
      </c>
      <c r="J78" s="189">
        <f t="shared" si="10"/>
        <v>0</v>
      </c>
    </row>
    <row r="79" spans="4:10" x14ac:dyDescent="0.25">
      <c r="D79" s="207" t="s">
        <v>1640</v>
      </c>
      <c r="G79" s="189">
        <v>0</v>
      </c>
      <c r="H79" s="189">
        <f t="shared" si="10"/>
        <v>0</v>
      </c>
      <c r="I79" s="189">
        <f t="shared" si="10"/>
        <v>0</v>
      </c>
      <c r="J79" s="189">
        <f t="shared" si="10"/>
        <v>0</v>
      </c>
    </row>
    <row r="80" spans="4:10" x14ac:dyDescent="0.25">
      <c r="D80" s="207" t="s">
        <v>1641</v>
      </c>
      <c r="G80" s="189">
        <v>0</v>
      </c>
      <c r="H80" s="189">
        <f t="shared" si="10"/>
        <v>0</v>
      </c>
      <c r="I80" s="189">
        <f t="shared" si="10"/>
        <v>0</v>
      </c>
      <c r="J80" s="189">
        <f t="shared" si="10"/>
        <v>0</v>
      </c>
    </row>
    <row r="81" spans="4:10" x14ac:dyDescent="0.25">
      <c r="D81" s="208" t="s">
        <v>1642</v>
      </c>
      <c r="G81" s="189">
        <v>0</v>
      </c>
      <c r="H81" s="189">
        <f t="shared" si="10"/>
        <v>0</v>
      </c>
      <c r="I81" s="189">
        <f t="shared" si="10"/>
        <v>0</v>
      </c>
      <c r="J81" s="189">
        <f t="shared" si="10"/>
        <v>0</v>
      </c>
    </row>
    <row r="82" spans="4:10" x14ac:dyDescent="0.25">
      <c r="D82" s="207" t="s">
        <v>1643</v>
      </c>
      <c r="G82" s="189">
        <v>0</v>
      </c>
      <c r="H82" s="189">
        <f t="shared" si="10"/>
        <v>0</v>
      </c>
      <c r="I82" s="189">
        <f t="shared" si="10"/>
        <v>0</v>
      </c>
      <c r="J82" s="189">
        <f t="shared" si="10"/>
        <v>0</v>
      </c>
    </row>
    <row r="83" spans="4:10" x14ac:dyDescent="0.25">
      <c r="D83" s="207" t="s">
        <v>1644</v>
      </c>
      <c r="G83" s="189">
        <v>0</v>
      </c>
      <c r="H83" s="189">
        <f t="shared" si="10"/>
        <v>0</v>
      </c>
      <c r="I83" s="189">
        <f t="shared" si="10"/>
        <v>0</v>
      </c>
      <c r="J83" s="189">
        <f t="shared" si="10"/>
        <v>0</v>
      </c>
    </row>
    <row r="84" spans="4:10" x14ac:dyDescent="0.25">
      <c r="D84" s="207" t="s">
        <v>1645</v>
      </c>
      <c r="G84" s="189">
        <v>0</v>
      </c>
      <c r="H84" s="189">
        <f t="shared" si="10"/>
        <v>0</v>
      </c>
      <c r="I84" s="189">
        <f t="shared" si="10"/>
        <v>0</v>
      </c>
      <c r="J84" s="189">
        <f t="shared" si="10"/>
        <v>0</v>
      </c>
    </row>
    <row r="85" spans="4:10" x14ac:dyDescent="0.25">
      <c r="D85" s="207" t="s">
        <v>1646</v>
      </c>
      <c r="G85" s="189">
        <v>0</v>
      </c>
      <c r="H85" s="189">
        <f t="shared" si="10"/>
        <v>0</v>
      </c>
      <c r="I85" s="189">
        <f t="shared" si="10"/>
        <v>0</v>
      </c>
      <c r="J85" s="189">
        <f t="shared" si="10"/>
        <v>0</v>
      </c>
    </row>
    <row r="86" spans="4:10" x14ac:dyDescent="0.25">
      <c r="D86" s="207" t="s">
        <v>1647</v>
      </c>
      <c r="G86" s="189">
        <v>0</v>
      </c>
      <c r="H86" s="189">
        <f t="shared" si="10"/>
        <v>0</v>
      </c>
      <c r="I86" s="189">
        <f t="shared" si="10"/>
        <v>0</v>
      </c>
      <c r="J86" s="189">
        <f t="shared" si="10"/>
        <v>0</v>
      </c>
    </row>
    <row r="87" spans="4:10" x14ac:dyDescent="0.25">
      <c r="D87" s="206" t="s">
        <v>1648</v>
      </c>
      <c r="G87" s="189">
        <v>0</v>
      </c>
      <c r="H87" s="189">
        <f t="shared" si="10"/>
        <v>0</v>
      </c>
      <c r="I87" s="189">
        <f t="shared" si="10"/>
        <v>0</v>
      </c>
      <c r="J87" s="189">
        <f t="shared" si="10"/>
        <v>0</v>
      </c>
    </row>
    <row r="88" spans="4:10" x14ac:dyDescent="0.25">
      <c r="D88" s="206" t="s">
        <v>1649</v>
      </c>
      <c r="G88" s="189">
        <v>0</v>
      </c>
      <c r="H88" s="189">
        <f t="shared" si="10"/>
        <v>0</v>
      </c>
      <c r="I88" s="189">
        <f t="shared" si="10"/>
        <v>0</v>
      </c>
      <c r="J88" s="189">
        <f t="shared" si="10"/>
        <v>0</v>
      </c>
    </row>
    <row r="89" spans="4:10" x14ac:dyDescent="0.25">
      <c r="G89" s="204">
        <f>SUM(G72:G88)</f>
        <v>0</v>
      </c>
      <c r="H89" s="204">
        <f t="shared" ref="H89:J89" si="11">SUM(H72:H88)</f>
        <v>0</v>
      </c>
      <c r="I89" s="204">
        <f t="shared" si="11"/>
        <v>0</v>
      </c>
      <c r="J89" s="204">
        <f t="shared" si="11"/>
        <v>0</v>
      </c>
    </row>
  </sheetData>
  <mergeCells count="27">
    <mergeCell ref="J12:J17"/>
    <mergeCell ref="B6:B7"/>
    <mergeCell ref="C6:C7"/>
    <mergeCell ref="D6:D7"/>
    <mergeCell ref="E6:J6"/>
    <mergeCell ref="B8:B11"/>
    <mergeCell ref="C8:C10"/>
    <mergeCell ref="G8:G10"/>
    <mergeCell ref="H8:H10"/>
    <mergeCell ref="I8:I10"/>
    <mergeCell ref="J8:J10"/>
    <mergeCell ref="B1:B4"/>
    <mergeCell ref="I1:J4"/>
    <mergeCell ref="C1:H4"/>
    <mergeCell ref="B18:B25"/>
    <mergeCell ref="C18:C20"/>
    <mergeCell ref="G18:G25"/>
    <mergeCell ref="H18:H25"/>
    <mergeCell ref="I18:I25"/>
    <mergeCell ref="J18:J25"/>
    <mergeCell ref="C21:C23"/>
    <mergeCell ref="C24:C25"/>
    <mergeCell ref="B12:B17"/>
    <mergeCell ref="C12:C17"/>
    <mergeCell ref="G12:G17"/>
    <mergeCell ref="H12:H17"/>
    <mergeCell ref="I12:I1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CC865-AE65-40CA-A269-35C12D624CFA}">
  <dimension ref="A1:Y51"/>
  <sheetViews>
    <sheetView workbookViewId="0">
      <selection sqref="A1:XFD5"/>
    </sheetView>
  </sheetViews>
  <sheetFormatPr baseColWidth="10" defaultColWidth="11.42578125" defaultRowHeight="15" x14ac:dyDescent="0.25"/>
  <cols>
    <col min="1" max="1" width="11.42578125" style="187"/>
    <col min="2" max="2" width="14.85546875" style="187" customWidth="1"/>
    <col min="3" max="3" width="15.7109375" style="187" customWidth="1"/>
    <col min="4" max="4" width="14" style="187" bestFit="1" customWidth="1"/>
    <col min="5" max="7" width="15.7109375" style="187" bestFit="1" customWidth="1"/>
    <col min="8" max="8" width="24.5703125" style="265" customWidth="1"/>
    <col min="9" max="9" width="23.140625" style="187" customWidth="1"/>
    <col min="10" max="25" width="2.28515625" style="187" bestFit="1" customWidth="1"/>
    <col min="26" max="16384" width="11.42578125" style="187"/>
  </cols>
  <sheetData>
    <row r="1" spans="1:25" ht="15.75" customHeight="1" x14ac:dyDescent="0.25">
      <c r="B1" s="484"/>
      <c r="C1" s="487" t="s">
        <v>1652</v>
      </c>
      <c r="D1" s="487"/>
      <c r="E1" s="487"/>
      <c r="F1" s="487"/>
      <c r="G1" s="487"/>
      <c r="H1" s="487"/>
      <c r="I1" s="524"/>
      <c r="J1" s="483"/>
      <c r="K1" s="483"/>
      <c r="L1" s="483"/>
      <c r="M1" s="483"/>
      <c r="N1" s="483"/>
      <c r="O1" s="483"/>
      <c r="P1" s="483"/>
      <c r="Q1" s="483"/>
      <c r="R1" s="483"/>
      <c r="S1" s="483"/>
      <c r="T1" s="483"/>
      <c r="U1" s="483"/>
      <c r="V1" s="483"/>
      <c r="W1" s="483"/>
      <c r="X1" s="483"/>
      <c r="Y1" s="483"/>
    </row>
    <row r="2" spans="1:25" ht="15.75" customHeight="1" x14ac:dyDescent="0.25">
      <c r="B2" s="485"/>
      <c r="C2" s="488"/>
      <c r="D2" s="488"/>
      <c r="E2" s="488"/>
      <c r="F2" s="488"/>
      <c r="G2" s="488"/>
      <c r="H2" s="488"/>
      <c r="I2" s="524"/>
      <c r="J2" s="483"/>
      <c r="K2" s="483"/>
      <c r="L2" s="483"/>
      <c r="M2" s="483"/>
      <c r="N2" s="483"/>
      <c r="O2" s="483"/>
      <c r="P2" s="483"/>
      <c r="Q2" s="483"/>
      <c r="R2" s="483"/>
      <c r="S2" s="483"/>
      <c r="T2" s="483"/>
      <c r="U2" s="483"/>
      <c r="V2" s="483"/>
      <c r="W2" s="483"/>
      <c r="X2" s="483"/>
      <c r="Y2" s="483"/>
    </row>
    <row r="3" spans="1:25" ht="15.75" customHeight="1" x14ac:dyDescent="0.25">
      <c r="B3" s="485"/>
      <c r="C3" s="488"/>
      <c r="D3" s="488"/>
      <c r="E3" s="488"/>
      <c r="F3" s="488"/>
      <c r="G3" s="488"/>
      <c r="H3" s="488"/>
      <c r="I3" s="524"/>
      <c r="J3" s="483"/>
      <c r="K3" s="483"/>
      <c r="L3" s="483"/>
      <c r="M3" s="483"/>
      <c r="N3" s="483"/>
      <c r="O3" s="483"/>
      <c r="P3" s="483"/>
      <c r="Q3" s="483"/>
      <c r="R3" s="483"/>
      <c r="S3" s="483"/>
      <c r="T3" s="483"/>
      <c r="U3" s="483"/>
      <c r="V3" s="483"/>
      <c r="W3" s="483"/>
      <c r="X3" s="483"/>
      <c r="Y3" s="483"/>
    </row>
    <row r="4" spans="1:25" ht="15.75" thickBot="1" x14ac:dyDescent="0.3">
      <c r="B4" s="486"/>
      <c r="C4" s="489"/>
      <c r="D4" s="489"/>
      <c r="E4" s="489"/>
      <c r="F4" s="489"/>
      <c r="G4" s="489"/>
      <c r="H4" s="489"/>
      <c r="I4" s="524"/>
      <c r="J4" s="483"/>
      <c r="K4" s="483"/>
      <c r="L4" s="483"/>
      <c r="M4" s="483"/>
      <c r="N4" s="483"/>
      <c r="O4" s="483"/>
      <c r="P4" s="483"/>
      <c r="Q4" s="483"/>
      <c r="R4" s="483"/>
      <c r="S4" s="483"/>
      <c r="T4" s="483"/>
      <c r="U4" s="483"/>
      <c r="V4" s="483"/>
      <c r="W4" s="483"/>
      <c r="X4" s="483"/>
      <c r="Y4" s="483"/>
    </row>
    <row r="8" spans="1:25" ht="15.75" thickBot="1" x14ac:dyDescent="0.3"/>
    <row r="9" spans="1:25" x14ac:dyDescent="0.25">
      <c r="A9" s="576" t="s">
        <v>253</v>
      </c>
      <c r="B9" s="576" t="s">
        <v>1653</v>
      </c>
      <c r="C9" s="576" t="s">
        <v>1594</v>
      </c>
      <c r="D9" s="579" t="s">
        <v>1596</v>
      </c>
      <c r="E9" s="580"/>
      <c r="F9" s="580"/>
      <c r="G9" s="581"/>
      <c r="H9" s="573" t="s">
        <v>1654</v>
      </c>
      <c r="I9" s="573" t="s">
        <v>1655</v>
      </c>
      <c r="J9" s="557" t="s">
        <v>1656</v>
      </c>
      <c r="K9" s="558"/>
      <c r="L9" s="558"/>
      <c r="M9" s="558"/>
      <c r="N9" s="558"/>
      <c r="O9" s="558"/>
      <c r="P9" s="558"/>
      <c r="Q9" s="558"/>
      <c r="R9" s="558"/>
      <c r="S9" s="558"/>
      <c r="T9" s="558"/>
      <c r="U9" s="558"/>
      <c r="V9" s="558"/>
      <c r="W9" s="558"/>
      <c r="X9" s="558"/>
      <c r="Y9" s="559"/>
    </row>
    <row r="10" spans="1:25" ht="15.75" thickBot="1" x14ac:dyDescent="0.3">
      <c r="A10" s="577"/>
      <c r="B10" s="577"/>
      <c r="C10" s="577"/>
      <c r="D10" s="582"/>
      <c r="E10" s="583"/>
      <c r="F10" s="583"/>
      <c r="G10" s="584"/>
      <c r="H10" s="574"/>
      <c r="I10" s="574"/>
      <c r="J10" s="560"/>
      <c r="K10" s="561"/>
      <c r="L10" s="561"/>
      <c r="M10" s="561"/>
      <c r="N10" s="561"/>
      <c r="O10" s="561"/>
      <c r="P10" s="561"/>
      <c r="Q10" s="561"/>
      <c r="R10" s="561"/>
      <c r="S10" s="561"/>
      <c r="T10" s="561"/>
      <c r="U10" s="561"/>
      <c r="V10" s="561"/>
      <c r="W10" s="561"/>
      <c r="X10" s="561"/>
      <c r="Y10" s="562"/>
    </row>
    <row r="11" spans="1:25" ht="15.75" thickBot="1" x14ac:dyDescent="0.3">
      <c r="A11" s="577"/>
      <c r="B11" s="577"/>
      <c r="C11" s="577"/>
      <c r="D11" s="585"/>
      <c r="E11" s="586"/>
      <c r="F11" s="586"/>
      <c r="G11" s="587"/>
      <c r="H11" s="574"/>
      <c r="I11" s="574"/>
      <c r="J11" s="563">
        <v>2024</v>
      </c>
      <c r="K11" s="564"/>
      <c r="L11" s="564"/>
      <c r="M11" s="565"/>
      <c r="N11" s="563">
        <v>2025</v>
      </c>
      <c r="O11" s="564"/>
      <c r="P11" s="564"/>
      <c r="Q11" s="565"/>
      <c r="R11" s="563">
        <v>2026</v>
      </c>
      <c r="S11" s="564"/>
      <c r="T11" s="564"/>
      <c r="U11" s="565"/>
      <c r="V11" s="563">
        <v>2027</v>
      </c>
      <c r="W11" s="564"/>
      <c r="X11" s="564"/>
      <c r="Y11" s="565"/>
    </row>
    <row r="12" spans="1:25" ht="23.25" thickBot="1" x14ac:dyDescent="0.3">
      <c r="A12" s="578"/>
      <c r="B12" s="578"/>
      <c r="C12" s="578"/>
      <c r="D12" s="266">
        <v>2024</v>
      </c>
      <c r="E12" s="266">
        <v>2025</v>
      </c>
      <c r="F12" s="266">
        <v>2026</v>
      </c>
      <c r="G12" s="266">
        <v>2027</v>
      </c>
      <c r="H12" s="575"/>
      <c r="I12" s="575"/>
      <c r="J12" s="267" t="s">
        <v>1657</v>
      </c>
      <c r="K12" s="267" t="s">
        <v>1658</v>
      </c>
      <c r="L12" s="267" t="s">
        <v>1659</v>
      </c>
      <c r="M12" s="267" t="s">
        <v>1660</v>
      </c>
      <c r="N12" s="267" t="s">
        <v>1657</v>
      </c>
      <c r="O12" s="267" t="s">
        <v>1658</v>
      </c>
      <c r="P12" s="267" t="s">
        <v>1659</v>
      </c>
      <c r="Q12" s="267" t="s">
        <v>1660</v>
      </c>
      <c r="R12" s="267" t="s">
        <v>1657</v>
      </c>
      <c r="S12" s="267" t="s">
        <v>1658</v>
      </c>
      <c r="T12" s="267" t="s">
        <v>1659</v>
      </c>
      <c r="U12" s="267" t="s">
        <v>1660</v>
      </c>
      <c r="V12" s="267" t="s">
        <v>1657</v>
      </c>
      <c r="W12" s="267" t="s">
        <v>1658</v>
      </c>
      <c r="X12" s="267" t="s">
        <v>1659</v>
      </c>
      <c r="Y12" s="267" t="s">
        <v>1660</v>
      </c>
    </row>
    <row r="13" spans="1:25" ht="15.75" x14ac:dyDescent="0.25">
      <c r="A13" s="566" t="s">
        <v>1598</v>
      </c>
      <c r="B13" s="569" t="s">
        <v>1661</v>
      </c>
      <c r="C13" s="571" t="s">
        <v>1599</v>
      </c>
      <c r="D13" s="549">
        <v>2295692325</v>
      </c>
      <c r="E13" s="549">
        <f>+D13*[1]PROYECTOS!$J$1</f>
        <v>2474756326.3500004</v>
      </c>
      <c r="F13" s="549">
        <f>+E13*[1]PROYECTOS!$J$1</f>
        <v>2667787319.8053007</v>
      </c>
      <c r="G13" s="549">
        <f>+F13*[1]PROYECTOS!$J$1</f>
        <v>2875874730.7501144</v>
      </c>
      <c r="H13" s="551" t="s">
        <v>1600</v>
      </c>
      <c r="I13" s="268" t="s">
        <v>1662</v>
      </c>
      <c r="J13" s="235"/>
      <c r="K13" s="235"/>
      <c r="L13" s="235"/>
      <c r="M13" s="235"/>
      <c r="N13" s="235"/>
      <c r="O13" s="235"/>
      <c r="P13" s="235"/>
      <c r="Q13" s="235"/>
      <c r="R13" s="235"/>
      <c r="S13" s="235"/>
      <c r="T13" s="235"/>
      <c r="U13" s="235"/>
      <c r="V13" s="235"/>
      <c r="W13" s="235"/>
      <c r="X13" s="235"/>
      <c r="Y13" s="236"/>
    </row>
    <row r="14" spans="1:25" ht="15.75" x14ac:dyDescent="0.25">
      <c r="A14" s="567"/>
      <c r="B14" s="570"/>
      <c r="C14" s="572"/>
      <c r="D14" s="550"/>
      <c r="E14" s="550"/>
      <c r="F14" s="550"/>
      <c r="G14" s="550"/>
      <c r="H14" s="552"/>
      <c r="I14" s="269" t="s">
        <v>1663</v>
      </c>
      <c r="J14" s="237"/>
      <c r="K14" s="237"/>
      <c r="L14" s="237"/>
      <c r="M14" s="237"/>
      <c r="N14" s="237"/>
      <c r="O14" s="237"/>
      <c r="P14" s="237"/>
      <c r="Q14" s="237"/>
      <c r="R14" s="237"/>
      <c r="S14" s="237"/>
      <c r="T14" s="237"/>
      <c r="U14" s="237"/>
      <c r="V14" s="237"/>
      <c r="W14" s="237"/>
      <c r="X14" s="237"/>
      <c r="Y14" s="238"/>
    </row>
    <row r="15" spans="1:25" ht="15.75" x14ac:dyDescent="0.25">
      <c r="A15" s="567"/>
      <c r="B15" s="570"/>
      <c r="C15" s="572"/>
      <c r="D15" s="550"/>
      <c r="E15" s="550"/>
      <c r="F15" s="550"/>
      <c r="G15" s="550"/>
      <c r="H15" s="552"/>
      <c r="I15" s="269" t="s">
        <v>1664</v>
      </c>
      <c r="J15" s="237"/>
      <c r="K15" s="237"/>
      <c r="L15" s="237"/>
      <c r="M15" s="237"/>
      <c r="N15" s="237"/>
      <c r="O15" s="237"/>
      <c r="P15" s="237"/>
      <c r="Q15" s="237"/>
      <c r="R15" s="237"/>
      <c r="S15" s="237"/>
      <c r="T15" s="237"/>
      <c r="U15" s="237"/>
      <c r="V15" s="237"/>
      <c r="W15" s="237"/>
      <c r="X15" s="237"/>
      <c r="Y15" s="238"/>
    </row>
    <row r="16" spans="1:25" ht="15.75" x14ac:dyDescent="0.25">
      <c r="A16" s="567"/>
      <c r="B16" s="570"/>
      <c r="C16" s="572"/>
      <c r="D16" s="550"/>
      <c r="E16" s="550"/>
      <c r="F16" s="550"/>
      <c r="G16" s="550"/>
      <c r="H16" s="552"/>
      <c r="I16" s="269" t="s">
        <v>1665</v>
      </c>
      <c r="J16" s="237"/>
      <c r="K16" s="237"/>
      <c r="L16" s="237"/>
      <c r="M16" s="237"/>
      <c r="N16" s="237"/>
      <c r="O16" s="237"/>
      <c r="P16" s="237"/>
      <c r="Q16" s="237"/>
      <c r="R16" s="237"/>
      <c r="S16" s="237"/>
      <c r="T16" s="237"/>
      <c r="U16" s="237"/>
      <c r="V16" s="237"/>
      <c r="W16" s="237"/>
      <c r="X16" s="237"/>
      <c r="Y16" s="238"/>
    </row>
    <row r="17" spans="1:25" ht="15.75" x14ac:dyDescent="0.25">
      <c r="A17" s="567"/>
      <c r="B17" s="570"/>
      <c r="C17" s="572"/>
      <c r="D17" s="550"/>
      <c r="E17" s="550"/>
      <c r="F17" s="550"/>
      <c r="G17" s="550"/>
      <c r="H17" s="552"/>
      <c r="I17" s="269" t="s">
        <v>1666</v>
      </c>
      <c r="J17" s="239"/>
      <c r="K17" s="239"/>
      <c r="L17" s="239"/>
      <c r="M17" s="239"/>
      <c r="N17" s="237"/>
      <c r="O17" s="237"/>
      <c r="P17" s="237"/>
      <c r="Q17" s="237"/>
      <c r="R17" s="237"/>
      <c r="S17" s="237"/>
      <c r="T17" s="237"/>
      <c r="U17" s="237"/>
      <c r="V17" s="237"/>
      <c r="W17" s="237"/>
      <c r="X17" s="237"/>
      <c r="Y17" s="238"/>
    </row>
    <row r="18" spans="1:25" ht="15.75" x14ac:dyDescent="0.25">
      <c r="A18" s="567"/>
      <c r="B18" s="570"/>
      <c r="C18" s="572"/>
      <c r="D18" s="550"/>
      <c r="E18" s="550"/>
      <c r="F18" s="550"/>
      <c r="G18" s="550"/>
      <c r="H18" s="552"/>
      <c r="I18" s="269" t="s">
        <v>1667</v>
      </c>
      <c r="J18" s="239"/>
      <c r="K18" s="239"/>
      <c r="L18" s="239"/>
      <c r="M18" s="239"/>
      <c r="N18" s="237"/>
      <c r="O18" s="237"/>
      <c r="P18" s="237"/>
      <c r="Q18" s="237"/>
      <c r="R18" s="237"/>
      <c r="S18" s="237"/>
      <c r="T18" s="237"/>
      <c r="U18" s="237"/>
      <c r="V18" s="237"/>
      <c r="W18" s="237"/>
      <c r="X18" s="237"/>
      <c r="Y18" s="238"/>
    </row>
    <row r="19" spans="1:25" ht="15.75" x14ac:dyDescent="0.25">
      <c r="A19" s="567"/>
      <c r="B19" s="570"/>
      <c r="C19" s="572"/>
      <c r="D19" s="550"/>
      <c r="E19" s="550"/>
      <c r="F19" s="550"/>
      <c r="G19" s="550"/>
      <c r="H19" s="552"/>
      <c r="I19" s="269" t="s">
        <v>1668</v>
      </c>
      <c r="J19" s="239"/>
      <c r="K19" s="239"/>
      <c r="L19" s="239"/>
      <c r="M19" s="239"/>
      <c r="N19" s="237"/>
      <c r="O19" s="237"/>
      <c r="P19" s="237"/>
      <c r="Q19" s="237"/>
      <c r="R19" s="237"/>
      <c r="S19" s="237"/>
      <c r="T19" s="237"/>
      <c r="U19" s="237"/>
      <c r="V19" s="237"/>
      <c r="W19" s="237"/>
      <c r="X19" s="237"/>
      <c r="Y19" s="238"/>
    </row>
    <row r="20" spans="1:25" ht="15.75" x14ac:dyDescent="0.25">
      <c r="A20" s="567"/>
      <c r="B20" s="570"/>
      <c r="C20" s="572"/>
      <c r="D20" s="550"/>
      <c r="E20" s="550"/>
      <c r="F20" s="550"/>
      <c r="G20" s="550"/>
      <c r="H20" s="552"/>
      <c r="I20" s="269" t="s">
        <v>1669</v>
      </c>
      <c r="J20" s="239"/>
      <c r="K20" s="239"/>
      <c r="L20" s="239"/>
      <c r="M20" s="239"/>
      <c r="N20" s="237"/>
      <c r="O20" s="237"/>
      <c r="P20" s="237"/>
      <c r="Q20" s="237"/>
      <c r="R20" s="237"/>
      <c r="S20" s="237"/>
      <c r="T20" s="237"/>
      <c r="U20" s="237"/>
      <c r="V20" s="237"/>
      <c r="W20" s="237"/>
      <c r="X20" s="237"/>
      <c r="Y20" s="238"/>
    </row>
    <row r="21" spans="1:25" ht="15.75" x14ac:dyDescent="0.25">
      <c r="A21" s="567"/>
      <c r="B21" s="570"/>
      <c r="C21" s="572"/>
      <c r="D21" s="550"/>
      <c r="E21" s="550"/>
      <c r="F21" s="550"/>
      <c r="G21" s="550"/>
      <c r="H21" s="552"/>
      <c r="I21" s="269" t="s">
        <v>1670</v>
      </c>
      <c r="J21" s="239"/>
      <c r="K21" s="239"/>
      <c r="L21" s="239"/>
      <c r="M21" s="239"/>
      <c r="N21" s="239"/>
      <c r="O21" s="239"/>
      <c r="P21" s="239"/>
      <c r="Q21" s="239"/>
      <c r="R21" s="237"/>
      <c r="S21" s="237"/>
      <c r="T21" s="237"/>
      <c r="U21" s="237"/>
      <c r="V21" s="237"/>
      <c r="W21" s="237"/>
      <c r="X21" s="237"/>
      <c r="Y21" s="238"/>
    </row>
    <row r="22" spans="1:25" ht="15.75" x14ac:dyDescent="0.25">
      <c r="A22" s="567"/>
      <c r="B22" s="570"/>
      <c r="C22" s="572"/>
      <c r="D22" s="550"/>
      <c r="E22" s="550"/>
      <c r="F22" s="550"/>
      <c r="G22" s="550"/>
      <c r="H22" s="552"/>
      <c r="I22" s="269" t="s">
        <v>1671</v>
      </c>
      <c r="J22" s="239"/>
      <c r="K22" s="239"/>
      <c r="L22" s="239"/>
      <c r="M22" s="239"/>
      <c r="N22" s="239"/>
      <c r="O22" s="239"/>
      <c r="P22" s="239"/>
      <c r="Q22" s="239"/>
      <c r="R22" s="239"/>
      <c r="S22" s="239"/>
      <c r="T22" s="239"/>
      <c r="U22" s="239"/>
      <c r="V22" s="237"/>
      <c r="W22" s="237"/>
      <c r="X22" s="237"/>
      <c r="Y22" s="238"/>
    </row>
    <row r="23" spans="1:25" ht="15.75" x14ac:dyDescent="0.25">
      <c r="A23" s="567"/>
      <c r="B23" s="570"/>
      <c r="C23" s="572"/>
      <c r="D23" s="550"/>
      <c r="E23" s="550"/>
      <c r="F23" s="550"/>
      <c r="G23" s="550"/>
      <c r="H23" s="552"/>
      <c r="I23" s="269" t="s">
        <v>1672</v>
      </c>
      <c r="J23" s="239"/>
      <c r="K23" s="239"/>
      <c r="L23" s="239"/>
      <c r="M23" s="239"/>
      <c r="N23" s="237"/>
      <c r="O23" s="237"/>
      <c r="P23" s="237"/>
      <c r="Q23" s="237"/>
      <c r="R23" s="237"/>
      <c r="S23" s="237"/>
      <c r="T23" s="237"/>
      <c r="U23" s="237"/>
      <c r="V23" s="237"/>
      <c r="W23" s="237"/>
      <c r="X23" s="237"/>
      <c r="Y23" s="238"/>
    </row>
    <row r="24" spans="1:25" ht="15.75" x14ac:dyDescent="0.25">
      <c r="A24" s="567"/>
      <c r="B24" s="570"/>
      <c r="C24" s="572"/>
      <c r="D24" s="550"/>
      <c r="E24" s="550"/>
      <c r="F24" s="550"/>
      <c r="G24" s="550"/>
      <c r="H24" s="552" t="s">
        <v>1673</v>
      </c>
      <c r="I24" s="269" t="s">
        <v>1666</v>
      </c>
      <c r="J24" s="237"/>
      <c r="K24" s="237"/>
      <c r="L24" s="237"/>
      <c r="M24" s="237"/>
      <c r="N24" s="239"/>
      <c r="O24" s="239"/>
      <c r="P24" s="239"/>
      <c r="Q24" s="239"/>
      <c r="R24" s="239"/>
      <c r="S24" s="239"/>
      <c r="T24" s="239"/>
      <c r="U24" s="239"/>
      <c r="V24" s="239"/>
      <c r="W24" s="239"/>
      <c r="X24" s="239"/>
      <c r="Y24" s="240"/>
    </row>
    <row r="25" spans="1:25" ht="15.75" x14ac:dyDescent="0.25">
      <c r="A25" s="567"/>
      <c r="B25" s="570"/>
      <c r="C25" s="572"/>
      <c r="D25" s="550"/>
      <c r="E25" s="550"/>
      <c r="F25" s="550"/>
      <c r="G25" s="550"/>
      <c r="H25" s="552"/>
      <c r="I25" s="269" t="s">
        <v>1667</v>
      </c>
      <c r="J25" s="237"/>
      <c r="K25" s="237"/>
      <c r="L25" s="237"/>
      <c r="M25" s="237"/>
      <c r="N25" s="239"/>
      <c r="O25" s="239"/>
      <c r="P25" s="239"/>
      <c r="Q25" s="239"/>
      <c r="R25" s="239"/>
      <c r="S25" s="239"/>
      <c r="T25" s="239"/>
      <c r="U25" s="239"/>
      <c r="V25" s="239"/>
      <c r="W25" s="239"/>
      <c r="X25" s="239"/>
      <c r="Y25" s="240"/>
    </row>
    <row r="26" spans="1:25" ht="15.75" x14ac:dyDescent="0.25">
      <c r="A26" s="567"/>
      <c r="B26" s="570"/>
      <c r="C26" s="572"/>
      <c r="D26" s="550"/>
      <c r="E26" s="550"/>
      <c r="F26" s="550"/>
      <c r="G26" s="550"/>
      <c r="H26" s="552"/>
      <c r="I26" s="269" t="s">
        <v>1668</v>
      </c>
      <c r="J26" s="237"/>
      <c r="K26" s="237"/>
      <c r="L26" s="237"/>
      <c r="M26" s="237"/>
      <c r="N26" s="239"/>
      <c r="O26" s="239"/>
      <c r="P26" s="239"/>
      <c r="Q26" s="239"/>
      <c r="R26" s="239"/>
      <c r="S26" s="239"/>
      <c r="T26" s="239"/>
      <c r="U26" s="239"/>
      <c r="V26" s="239"/>
      <c r="W26" s="239"/>
      <c r="X26" s="239"/>
      <c r="Y26" s="240"/>
    </row>
    <row r="27" spans="1:25" ht="15.75" x14ac:dyDescent="0.25">
      <c r="A27" s="567"/>
      <c r="B27" s="570"/>
      <c r="C27" s="572"/>
      <c r="D27" s="550"/>
      <c r="E27" s="550"/>
      <c r="F27" s="550"/>
      <c r="G27" s="550"/>
      <c r="H27" s="552"/>
      <c r="I27" s="269" t="s">
        <v>1669</v>
      </c>
      <c r="J27" s="237"/>
      <c r="K27" s="237"/>
      <c r="L27" s="237"/>
      <c r="M27" s="237"/>
      <c r="N27" s="239"/>
      <c r="O27" s="239"/>
      <c r="P27" s="239"/>
      <c r="Q27" s="239"/>
      <c r="R27" s="239"/>
      <c r="S27" s="239"/>
      <c r="T27" s="239"/>
      <c r="U27" s="239"/>
      <c r="V27" s="239"/>
      <c r="W27" s="239"/>
      <c r="X27" s="239"/>
      <c r="Y27" s="240"/>
    </row>
    <row r="28" spans="1:25" ht="15.75" x14ac:dyDescent="0.25">
      <c r="A28" s="567"/>
      <c r="B28" s="570"/>
      <c r="C28" s="572"/>
      <c r="D28" s="550"/>
      <c r="E28" s="550"/>
      <c r="F28" s="550"/>
      <c r="G28" s="550"/>
      <c r="H28" s="552"/>
      <c r="I28" s="269" t="s">
        <v>1670</v>
      </c>
      <c r="J28" s="239"/>
      <c r="K28" s="239"/>
      <c r="L28" s="239"/>
      <c r="M28" s="239"/>
      <c r="N28" s="237"/>
      <c r="O28" s="237"/>
      <c r="P28" s="237"/>
      <c r="Q28" s="237"/>
      <c r="R28" s="239"/>
      <c r="S28" s="239"/>
      <c r="T28" s="239"/>
      <c r="U28" s="239"/>
      <c r="V28" s="239"/>
      <c r="W28" s="239"/>
      <c r="X28" s="239"/>
      <c r="Y28" s="240"/>
    </row>
    <row r="29" spans="1:25" ht="15.75" x14ac:dyDescent="0.25">
      <c r="A29" s="567"/>
      <c r="B29" s="570"/>
      <c r="C29" s="572"/>
      <c r="D29" s="550"/>
      <c r="E29" s="550"/>
      <c r="F29" s="550"/>
      <c r="G29" s="550"/>
      <c r="H29" s="552"/>
      <c r="I29" s="269" t="s">
        <v>1671</v>
      </c>
      <c r="J29" s="239"/>
      <c r="K29" s="239"/>
      <c r="L29" s="239"/>
      <c r="M29" s="239"/>
      <c r="N29" s="239"/>
      <c r="O29" s="239"/>
      <c r="P29" s="239"/>
      <c r="Q29" s="239"/>
      <c r="R29" s="237"/>
      <c r="S29" s="237"/>
      <c r="T29" s="237"/>
      <c r="U29" s="237"/>
      <c r="V29" s="239"/>
      <c r="W29" s="239"/>
      <c r="X29" s="239"/>
      <c r="Y29" s="240"/>
    </row>
    <row r="30" spans="1:25" ht="15.75" x14ac:dyDescent="0.25">
      <c r="A30" s="567"/>
      <c r="B30" s="570"/>
      <c r="C30" s="572"/>
      <c r="D30" s="550"/>
      <c r="E30" s="550"/>
      <c r="F30" s="550"/>
      <c r="G30" s="550"/>
      <c r="H30" s="552"/>
      <c r="I30" s="269" t="s">
        <v>1674</v>
      </c>
      <c r="J30" s="239"/>
      <c r="K30" s="239"/>
      <c r="L30" s="239"/>
      <c r="M30" s="239"/>
      <c r="N30" s="239"/>
      <c r="O30" s="239"/>
      <c r="P30" s="239"/>
      <c r="Q30" s="239"/>
      <c r="R30" s="239"/>
      <c r="S30" s="239"/>
      <c r="T30" s="239"/>
      <c r="U30" s="239"/>
      <c r="V30" s="237"/>
      <c r="W30" s="237"/>
      <c r="X30" s="237"/>
      <c r="Y30" s="237"/>
    </row>
    <row r="31" spans="1:25" ht="15.75" x14ac:dyDescent="0.25">
      <c r="A31" s="567"/>
      <c r="B31" s="570"/>
      <c r="C31" s="572"/>
      <c r="D31" s="550"/>
      <c r="E31" s="550"/>
      <c r="F31" s="550"/>
      <c r="G31" s="550"/>
      <c r="H31" s="552"/>
      <c r="I31" s="269" t="s">
        <v>1672</v>
      </c>
      <c r="J31" s="237"/>
      <c r="K31" s="237"/>
      <c r="L31" s="237"/>
      <c r="M31" s="237"/>
      <c r="N31" s="239"/>
      <c r="O31" s="239"/>
      <c r="P31" s="239"/>
      <c r="Q31" s="239"/>
      <c r="R31" s="239"/>
      <c r="S31" s="239"/>
      <c r="T31" s="239"/>
      <c r="U31" s="239"/>
      <c r="V31" s="239"/>
      <c r="W31" s="239"/>
      <c r="X31" s="239"/>
      <c r="Y31" s="240"/>
    </row>
    <row r="32" spans="1:25" ht="15.75" x14ac:dyDescent="0.25">
      <c r="A32" s="567"/>
      <c r="B32" s="570"/>
      <c r="C32" s="572"/>
      <c r="D32" s="550"/>
      <c r="E32" s="550"/>
      <c r="F32" s="550"/>
      <c r="G32" s="550"/>
      <c r="H32" s="553" t="s">
        <v>1675</v>
      </c>
      <c r="I32" s="554"/>
      <c r="J32" s="239"/>
      <c r="K32" s="239"/>
      <c r="L32" s="239"/>
      <c r="M32" s="239"/>
      <c r="N32" s="237"/>
      <c r="O32" s="237"/>
      <c r="P32" s="237"/>
      <c r="Q32" s="237"/>
      <c r="R32" s="237"/>
      <c r="S32" s="237"/>
      <c r="T32" s="237"/>
      <c r="U32" s="237"/>
      <c r="V32" s="237"/>
      <c r="W32" s="237"/>
      <c r="X32" s="237"/>
      <c r="Y32" s="237"/>
    </row>
    <row r="33" spans="1:25" ht="108.75" thickBot="1" x14ac:dyDescent="0.3">
      <c r="A33" s="568"/>
      <c r="B33" s="270" t="s">
        <v>1676</v>
      </c>
      <c r="C33" s="271" t="s">
        <v>1605</v>
      </c>
      <c r="D33" s="272">
        <v>200000000</v>
      </c>
      <c r="E33" s="272">
        <f>+D33*[1]PROYECTOS!$J$1</f>
        <v>215600000</v>
      </c>
      <c r="F33" s="272">
        <f>+E33*[1]PROYECTOS!$J$1</f>
        <v>232416800.00000003</v>
      </c>
      <c r="G33" s="272">
        <f>+F33*[1]PROYECTOS!$J$1</f>
        <v>250545310.40000004</v>
      </c>
      <c r="H33" s="555" t="s">
        <v>1677</v>
      </c>
      <c r="I33" s="556"/>
      <c r="J33" s="241"/>
      <c r="K33" s="241"/>
      <c r="L33" s="241"/>
      <c r="M33" s="241"/>
      <c r="N33" s="241"/>
      <c r="O33" s="241"/>
      <c r="P33" s="241"/>
      <c r="Q33" s="241"/>
      <c r="R33" s="241"/>
      <c r="S33" s="241"/>
      <c r="T33" s="241"/>
      <c r="U33" s="241"/>
      <c r="V33" s="241"/>
      <c r="W33" s="241"/>
      <c r="X33" s="241"/>
      <c r="Y33" s="242"/>
    </row>
    <row r="34" spans="1:25" ht="15.75" x14ac:dyDescent="0.25">
      <c r="A34" s="543" t="s">
        <v>1607</v>
      </c>
      <c r="B34" s="546" t="s">
        <v>1678</v>
      </c>
      <c r="C34" s="543" t="s">
        <v>1608</v>
      </c>
      <c r="D34" s="534">
        <v>10554166117</v>
      </c>
      <c r="E34" s="534">
        <f>+D34*[1]PROYECTOS!$J$1</f>
        <v>11377391074.126001</v>
      </c>
      <c r="F34" s="534">
        <f>+E34*[1]PROYECTOS!$J$1</f>
        <v>12264827577.907831</v>
      </c>
      <c r="G34" s="534">
        <f>+F34*[1]PROYECTOS!$J$1</f>
        <v>13221484128.984642</v>
      </c>
      <c r="H34" s="537" t="s">
        <v>1679</v>
      </c>
      <c r="I34" s="538"/>
      <c r="J34" s="243"/>
      <c r="K34" s="244"/>
      <c r="L34" s="244"/>
      <c r="M34" s="244"/>
      <c r="N34" s="244"/>
      <c r="O34" s="244"/>
      <c r="P34" s="244"/>
      <c r="Q34" s="244"/>
      <c r="R34" s="244"/>
      <c r="S34" s="244"/>
      <c r="T34" s="244"/>
      <c r="U34" s="244"/>
      <c r="V34" s="243"/>
      <c r="W34" s="243"/>
      <c r="X34" s="243"/>
      <c r="Y34" s="245"/>
    </row>
    <row r="35" spans="1:25" ht="15.75" x14ac:dyDescent="0.25">
      <c r="A35" s="544"/>
      <c r="B35" s="547"/>
      <c r="C35" s="544"/>
      <c r="D35" s="535"/>
      <c r="E35" s="535"/>
      <c r="F35" s="535"/>
      <c r="G35" s="535"/>
      <c r="H35" s="539" t="s">
        <v>1610</v>
      </c>
      <c r="I35" s="540"/>
      <c r="J35" s="246"/>
      <c r="K35" s="247"/>
      <c r="L35" s="247"/>
      <c r="M35" s="246"/>
      <c r="N35" s="246"/>
      <c r="O35" s="246"/>
      <c r="P35" s="246"/>
      <c r="Q35" s="246"/>
      <c r="R35" s="246"/>
      <c r="S35" s="246"/>
      <c r="T35" s="246"/>
      <c r="U35" s="246"/>
      <c r="V35" s="246"/>
      <c r="W35" s="246"/>
      <c r="X35" s="246"/>
      <c r="Y35" s="248"/>
    </row>
    <row r="36" spans="1:25" ht="15.75" x14ac:dyDescent="0.25">
      <c r="A36" s="544"/>
      <c r="B36" s="547"/>
      <c r="C36" s="544"/>
      <c r="D36" s="535"/>
      <c r="E36" s="535"/>
      <c r="F36" s="535"/>
      <c r="G36" s="535"/>
      <c r="H36" s="539" t="s">
        <v>1680</v>
      </c>
      <c r="I36" s="540"/>
      <c r="J36" s="247"/>
      <c r="K36" s="247"/>
      <c r="L36" s="247"/>
      <c r="M36" s="247"/>
      <c r="N36" s="247"/>
      <c r="O36" s="247"/>
      <c r="P36" s="247"/>
      <c r="Q36" s="247"/>
      <c r="R36" s="247"/>
      <c r="S36" s="247"/>
      <c r="T36" s="247"/>
      <c r="U36" s="247"/>
      <c r="V36" s="247"/>
      <c r="W36" s="247"/>
      <c r="X36" s="247"/>
      <c r="Y36" s="249"/>
    </row>
    <row r="37" spans="1:25" ht="15.75" x14ac:dyDescent="0.25">
      <c r="A37" s="544"/>
      <c r="B37" s="547"/>
      <c r="C37" s="544"/>
      <c r="D37" s="535"/>
      <c r="E37" s="535"/>
      <c r="F37" s="535"/>
      <c r="G37" s="535"/>
      <c r="H37" s="539" t="s">
        <v>1612</v>
      </c>
      <c r="I37" s="540"/>
      <c r="J37" s="246"/>
      <c r="K37" s="246"/>
      <c r="L37" s="247"/>
      <c r="M37" s="247"/>
      <c r="N37" s="246"/>
      <c r="O37" s="246"/>
      <c r="P37" s="246"/>
      <c r="Q37" s="246"/>
      <c r="R37" s="246"/>
      <c r="S37" s="246"/>
      <c r="T37" s="246"/>
      <c r="U37" s="246"/>
      <c r="V37" s="246"/>
      <c r="W37" s="246"/>
      <c r="X37" s="246"/>
      <c r="Y37" s="248"/>
    </row>
    <row r="38" spans="1:25" ht="15.75" x14ac:dyDescent="0.25">
      <c r="A38" s="544"/>
      <c r="B38" s="547"/>
      <c r="C38" s="544"/>
      <c r="D38" s="535"/>
      <c r="E38" s="535"/>
      <c r="F38" s="535"/>
      <c r="G38" s="535"/>
      <c r="H38" s="539" t="s">
        <v>1613</v>
      </c>
      <c r="I38" s="540"/>
      <c r="J38" s="246"/>
      <c r="K38" s="246"/>
      <c r="L38" s="246"/>
      <c r="M38" s="247"/>
      <c r="N38" s="247"/>
      <c r="O38" s="247"/>
      <c r="P38" s="247"/>
      <c r="Q38" s="247"/>
      <c r="R38" s="246"/>
      <c r="S38" s="246"/>
      <c r="T38" s="246"/>
      <c r="U38" s="246"/>
      <c r="V38" s="246"/>
      <c r="W38" s="246"/>
      <c r="X38" s="246"/>
      <c r="Y38" s="248"/>
    </row>
    <row r="39" spans="1:25" ht="16.5" thickBot="1" x14ac:dyDescent="0.3">
      <c r="A39" s="545"/>
      <c r="B39" s="548"/>
      <c r="C39" s="545"/>
      <c r="D39" s="536"/>
      <c r="E39" s="536"/>
      <c r="F39" s="536"/>
      <c r="G39" s="536"/>
      <c r="H39" s="541" t="s">
        <v>1614</v>
      </c>
      <c r="I39" s="542"/>
      <c r="J39" s="250"/>
      <c r="K39" s="250"/>
      <c r="L39" s="250"/>
      <c r="M39" s="250"/>
      <c r="N39" s="250"/>
      <c r="O39" s="250"/>
      <c r="P39" s="250"/>
      <c r="Q39" s="250"/>
      <c r="R39" s="251"/>
      <c r="S39" s="251"/>
      <c r="T39" s="251"/>
      <c r="U39" s="251"/>
      <c r="V39" s="251"/>
      <c r="W39" s="251"/>
      <c r="X39" s="251"/>
      <c r="Y39" s="252"/>
    </row>
    <row r="40" spans="1:25" ht="36.75" thickBot="1" x14ac:dyDescent="0.3">
      <c r="A40" s="525" t="s">
        <v>1615</v>
      </c>
      <c r="B40" s="528" t="s">
        <v>1681</v>
      </c>
      <c r="C40" s="531" t="s">
        <v>1615</v>
      </c>
      <c r="D40" s="516">
        <v>890540878</v>
      </c>
      <c r="E40" s="516">
        <f>+D40*[1]PROYECTOS!$J$1</f>
        <v>960003066.48400009</v>
      </c>
      <c r="F40" s="516">
        <f>+E40*[1]PROYECTOS!$J$1</f>
        <v>1034883305.6697521</v>
      </c>
      <c r="G40" s="516">
        <f>+F40*[1]PROYECTOS!$J$1</f>
        <v>1115604203.5119929</v>
      </c>
      <c r="H40" s="519" t="s">
        <v>1616</v>
      </c>
      <c r="I40" s="253" t="s">
        <v>1617</v>
      </c>
      <c r="J40" s="254"/>
      <c r="K40" s="254"/>
      <c r="L40" s="254"/>
      <c r="M40" s="254"/>
      <c r="N40" s="254"/>
      <c r="O40" s="254"/>
      <c r="P40" s="254"/>
      <c r="Q40" s="254"/>
      <c r="R40" s="255"/>
      <c r="S40" s="255"/>
      <c r="T40" s="255"/>
      <c r="U40" s="255"/>
      <c r="V40" s="255"/>
      <c r="W40" s="255"/>
      <c r="X40" s="255"/>
      <c r="Y40" s="256"/>
    </row>
    <row r="41" spans="1:25" ht="36.75" thickBot="1" x14ac:dyDescent="0.3">
      <c r="A41" s="526"/>
      <c r="B41" s="529"/>
      <c r="C41" s="532"/>
      <c r="D41" s="517"/>
      <c r="E41" s="517"/>
      <c r="F41" s="517"/>
      <c r="G41" s="517"/>
      <c r="H41" s="520"/>
      <c r="I41" s="257" t="s">
        <v>1618</v>
      </c>
      <c r="J41" s="254"/>
      <c r="K41" s="254"/>
      <c r="L41" s="254"/>
      <c r="M41" s="254"/>
      <c r="N41" s="254"/>
      <c r="O41" s="254"/>
      <c r="P41" s="254"/>
      <c r="Q41" s="254"/>
      <c r="R41" s="258"/>
      <c r="S41" s="258"/>
      <c r="T41" s="258"/>
      <c r="U41" s="258"/>
      <c r="V41" s="258"/>
      <c r="W41" s="258"/>
      <c r="X41" s="258"/>
      <c r="Y41" s="259"/>
    </row>
    <row r="42" spans="1:25" ht="36" x14ac:dyDescent="0.25">
      <c r="A42" s="526"/>
      <c r="B42" s="529"/>
      <c r="C42" s="532"/>
      <c r="D42" s="517"/>
      <c r="E42" s="517"/>
      <c r="F42" s="517"/>
      <c r="G42" s="517"/>
      <c r="H42" s="520"/>
      <c r="I42" s="257" t="s">
        <v>1619</v>
      </c>
      <c r="J42" s="254"/>
      <c r="K42" s="254"/>
      <c r="L42" s="254"/>
      <c r="M42" s="254"/>
      <c r="N42" s="254"/>
      <c r="O42" s="254"/>
      <c r="P42" s="254"/>
      <c r="Q42" s="254"/>
      <c r="R42" s="258"/>
      <c r="S42" s="258"/>
      <c r="T42" s="258"/>
      <c r="U42" s="258"/>
      <c r="V42" s="258"/>
      <c r="W42" s="258"/>
      <c r="X42" s="258"/>
      <c r="Y42" s="259"/>
    </row>
    <row r="43" spans="1:25" ht="24" x14ac:dyDescent="0.25">
      <c r="A43" s="526"/>
      <c r="B43" s="529"/>
      <c r="C43" s="532"/>
      <c r="D43" s="517"/>
      <c r="E43" s="517"/>
      <c r="F43" s="517"/>
      <c r="G43" s="517"/>
      <c r="H43" s="520" t="s">
        <v>1620</v>
      </c>
      <c r="I43" s="257" t="s">
        <v>1621</v>
      </c>
      <c r="J43" s="260"/>
      <c r="K43" s="260"/>
      <c r="L43" s="260"/>
      <c r="M43" s="260"/>
      <c r="N43" s="260"/>
      <c r="O43" s="260"/>
      <c r="P43" s="260"/>
      <c r="Q43" s="260"/>
      <c r="R43" s="260"/>
      <c r="S43" s="260"/>
      <c r="T43" s="260"/>
      <c r="U43" s="260"/>
      <c r="V43" s="260"/>
      <c r="W43" s="260"/>
      <c r="X43" s="260"/>
      <c r="Y43" s="261"/>
    </row>
    <row r="44" spans="1:25" ht="36" x14ac:dyDescent="0.25">
      <c r="A44" s="526"/>
      <c r="B44" s="529"/>
      <c r="C44" s="532"/>
      <c r="D44" s="517"/>
      <c r="E44" s="517"/>
      <c r="F44" s="517"/>
      <c r="G44" s="517"/>
      <c r="H44" s="520"/>
      <c r="I44" s="257" t="s">
        <v>1622</v>
      </c>
      <c r="J44" s="260"/>
      <c r="K44" s="260"/>
      <c r="L44" s="260"/>
      <c r="M44" s="260"/>
      <c r="N44" s="260"/>
      <c r="O44" s="260"/>
      <c r="P44" s="260"/>
      <c r="Q44" s="260"/>
      <c r="R44" s="260"/>
      <c r="S44" s="260"/>
      <c r="T44" s="260"/>
      <c r="U44" s="260"/>
      <c r="V44" s="260"/>
      <c r="W44" s="260"/>
      <c r="X44" s="260"/>
      <c r="Y44" s="261"/>
    </row>
    <row r="45" spans="1:25" ht="36" x14ac:dyDescent="0.25">
      <c r="A45" s="526"/>
      <c r="B45" s="529"/>
      <c r="C45" s="532"/>
      <c r="D45" s="517"/>
      <c r="E45" s="517"/>
      <c r="F45" s="517"/>
      <c r="G45" s="517"/>
      <c r="H45" s="520"/>
      <c r="I45" s="257" t="s">
        <v>1623</v>
      </c>
      <c r="J45" s="260"/>
      <c r="K45" s="260"/>
      <c r="L45" s="260"/>
      <c r="M45" s="260"/>
      <c r="N45" s="260"/>
      <c r="O45" s="260"/>
      <c r="P45" s="260"/>
      <c r="Q45" s="260"/>
      <c r="R45" s="260"/>
      <c r="S45" s="260"/>
      <c r="T45" s="260"/>
      <c r="U45" s="260"/>
      <c r="V45" s="260"/>
      <c r="W45" s="260"/>
      <c r="X45" s="260"/>
      <c r="Y45" s="261"/>
    </row>
    <row r="46" spans="1:25" ht="15.75" x14ac:dyDescent="0.25">
      <c r="A46" s="526"/>
      <c r="B46" s="529"/>
      <c r="C46" s="532"/>
      <c r="D46" s="517"/>
      <c r="E46" s="517"/>
      <c r="F46" s="517"/>
      <c r="G46" s="517"/>
      <c r="H46" s="521" t="s">
        <v>1604</v>
      </c>
      <c r="I46" s="522"/>
      <c r="J46" s="260"/>
      <c r="K46" s="260"/>
      <c r="L46" s="260"/>
      <c r="M46" s="260"/>
      <c r="N46" s="260"/>
      <c r="O46" s="260"/>
      <c r="P46" s="260"/>
      <c r="Q46" s="260"/>
      <c r="R46" s="258"/>
      <c r="S46" s="258"/>
      <c r="T46" s="258"/>
      <c r="U46" s="258"/>
      <c r="V46" s="258"/>
      <c r="W46" s="258"/>
      <c r="X46" s="258"/>
      <c r="Y46" s="259"/>
    </row>
    <row r="47" spans="1:25" ht="60" x14ac:dyDescent="0.25">
      <c r="A47" s="526"/>
      <c r="B47" s="529"/>
      <c r="C47" s="532"/>
      <c r="D47" s="517"/>
      <c r="E47" s="517"/>
      <c r="F47" s="517"/>
      <c r="G47" s="517"/>
      <c r="H47" s="520" t="s">
        <v>1624</v>
      </c>
      <c r="I47" s="257" t="s">
        <v>1625</v>
      </c>
      <c r="J47" s="260"/>
      <c r="K47" s="260"/>
      <c r="L47" s="260"/>
      <c r="M47" s="260"/>
      <c r="N47" s="260"/>
      <c r="O47" s="260"/>
      <c r="P47" s="260"/>
      <c r="Q47" s="260"/>
      <c r="R47" s="260"/>
      <c r="S47" s="260"/>
      <c r="T47" s="260"/>
      <c r="U47" s="260"/>
      <c r="V47" s="260"/>
      <c r="W47" s="260"/>
      <c r="X47" s="260"/>
      <c r="Y47" s="261"/>
    </row>
    <row r="48" spans="1:25" ht="48.75" thickBot="1" x14ac:dyDescent="0.3">
      <c r="A48" s="527"/>
      <c r="B48" s="530"/>
      <c r="C48" s="533"/>
      <c r="D48" s="518"/>
      <c r="E48" s="518"/>
      <c r="F48" s="518"/>
      <c r="G48" s="518"/>
      <c r="H48" s="523"/>
      <c r="I48" s="262" t="s">
        <v>1626</v>
      </c>
      <c r="J48" s="263"/>
      <c r="K48" s="263"/>
      <c r="L48" s="263"/>
      <c r="M48" s="263"/>
      <c r="N48" s="263"/>
      <c r="O48" s="263"/>
      <c r="P48" s="263"/>
      <c r="Q48" s="263"/>
      <c r="R48" s="263"/>
      <c r="S48" s="263"/>
      <c r="T48" s="263"/>
      <c r="U48" s="263"/>
      <c r="V48" s="263"/>
      <c r="W48" s="263"/>
      <c r="X48" s="263"/>
      <c r="Y48" s="264"/>
    </row>
    <row r="49" spans="4:4" x14ac:dyDescent="0.25">
      <c r="D49" s="189"/>
    </row>
    <row r="50" spans="4:4" x14ac:dyDescent="0.25">
      <c r="D50" s="189"/>
    </row>
    <row r="51" spans="4:4" x14ac:dyDescent="0.25">
      <c r="D51" s="189"/>
    </row>
  </sheetData>
  <mergeCells count="49">
    <mergeCell ref="I9:I12"/>
    <mergeCell ref="A9:A12"/>
    <mergeCell ref="B9:B12"/>
    <mergeCell ref="C9:C12"/>
    <mergeCell ref="D9:G11"/>
    <mergeCell ref="H9:H12"/>
    <mergeCell ref="A13:A33"/>
    <mergeCell ref="B13:B32"/>
    <mergeCell ref="C13:C32"/>
    <mergeCell ref="D13:D32"/>
    <mergeCell ref="E13:E32"/>
    <mergeCell ref="J9:Y10"/>
    <mergeCell ref="J11:M11"/>
    <mergeCell ref="N11:Q11"/>
    <mergeCell ref="R11:U11"/>
    <mergeCell ref="V11:Y11"/>
    <mergeCell ref="F34:F39"/>
    <mergeCell ref="F13:F32"/>
    <mergeCell ref="G13:G32"/>
    <mergeCell ref="H13:H23"/>
    <mergeCell ref="H24:H31"/>
    <mergeCell ref="H32:I32"/>
    <mergeCell ref="H33:I33"/>
    <mergeCell ref="A34:A39"/>
    <mergeCell ref="B34:B39"/>
    <mergeCell ref="C34:C39"/>
    <mergeCell ref="D34:D39"/>
    <mergeCell ref="E34:E39"/>
    <mergeCell ref="B1:B4"/>
    <mergeCell ref="C1:H4"/>
    <mergeCell ref="I1:Y4"/>
    <mergeCell ref="A40:A48"/>
    <mergeCell ref="B40:B48"/>
    <mergeCell ref="C40:C48"/>
    <mergeCell ref="D40:D48"/>
    <mergeCell ref="E40:E48"/>
    <mergeCell ref="F40:F48"/>
    <mergeCell ref="G34:G39"/>
    <mergeCell ref="H34:I34"/>
    <mergeCell ref="H35:I35"/>
    <mergeCell ref="H36:I36"/>
    <mergeCell ref="H37:I37"/>
    <mergeCell ref="H38:I38"/>
    <mergeCell ref="H39:I39"/>
    <mergeCell ref="G40:G48"/>
    <mergeCell ref="H40:H42"/>
    <mergeCell ref="H43:H45"/>
    <mergeCell ref="H46:I46"/>
    <mergeCell ref="H47:H4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494CF-62BF-47E2-AF6E-DCE1FD33D456}">
  <sheetPr codeName="Hoja2"/>
  <dimension ref="B1:K20"/>
  <sheetViews>
    <sheetView zoomScale="120" zoomScaleNormal="120" workbookViewId="0">
      <selection activeCell="C29" sqref="C29"/>
    </sheetView>
  </sheetViews>
  <sheetFormatPr baseColWidth="10" defaultColWidth="11.42578125" defaultRowHeight="15" x14ac:dyDescent="0.25"/>
  <cols>
    <col min="1" max="1" width="3.140625" customWidth="1"/>
    <col min="2" max="2" width="6.42578125" customWidth="1"/>
    <col min="3" max="3" width="14.85546875" customWidth="1"/>
    <col min="4" max="4" width="11.42578125" customWidth="1"/>
    <col min="5" max="5" width="18.28515625" customWidth="1"/>
    <col min="6" max="6" width="26.5703125" customWidth="1"/>
    <col min="7" max="7" width="13.42578125" customWidth="1"/>
    <col min="8" max="8" width="32.140625" customWidth="1"/>
    <col min="9" max="9" width="47.85546875" customWidth="1"/>
    <col min="10" max="10" width="11.140625" customWidth="1"/>
    <col min="11" max="11" width="5.42578125" customWidth="1"/>
  </cols>
  <sheetData>
    <row r="1" spans="2:11" ht="17.25" customHeight="1" thickTop="1" x14ac:dyDescent="0.25">
      <c r="B1" s="319"/>
      <c r="C1" s="319"/>
      <c r="D1" s="319"/>
      <c r="E1" s="322" t="s">
        <v>0</v>
      </c>
      <c r="F1" s="323"/>
      <c r="G1" s="323"/>
      <c r="H1" s="323"/>
      <c r="I1" s="319"/>
      <c r="J1" s="319"/>
      <c r="K1" s="319"/>
    </row>
    <row r="2" spans="2:11" ht="17.25" customHeight="1" x14ac:dyDescent="0.25">
      <c r="B2" s="320"/>
      <c r="C2" s="320"/>
      <c r="D2" s="320"/>
      <c r="E2" s="324"/>
      <c r="F2" s="324"/>
      <c r="G2" s="324"/>
      <c r="H2" s="324"/>
      <c r="I2" s="320"/>
      <c r="J2" s="320"/>
      <c r="K2" s="320"/>
    </row>
    <row r="3" spans="2:11" ht="17.25" customHeight="1" thickBot="1" x14ac:dyDescent="0.3">
      <c r="B3" s="321"/>
      <c r="C3" s="321"/>
      <c r="D3" s="321"/>
      <c r="E3" s="325"/>
      <c r="F3" s="325"/>
      <c r="G3" s="325"/>
      <c r="H3" s="325"/>
      <c r="I3" s="321"/>
      <c r="J3" s="321"/>
      <c r="K3" s="321"/>
    </row>
    <row r="4" spans="2:11" ht="15.75" thickTop="1" x14ac:dyDescent="0.25"/>
    <row r="5" spans="2:11" x14ac:dyDescent="0.25">
      <c r="B5" t="s">
        <v>32</v>
      </c>
      <c r="C5" s="333" t="s">
        <v>33</v>
      </c>
      <c r="D5" s="333"/>
      <c r="E5" s="333"/>
      <c r="F5" s="333"/>
      <c r="H5" t="s">
        <v>34</v>
      </c>
      <c r="I5" t="s">
        <v>35</v>
      </c>
      <c r="J5" t="s">
        <v>36</v>
      </c>
    </row>
    <row r="6" spans="2:11" x14ac:dyDescent="0.25">
      <c r="B6" s="1">
        <v>1</v>
      </c>
      <c r="C6" s="331" t="s">
        <v>37</v>
      </c>
      <c r="D6" s="331"/>
      <c r="E6" s="38" t="s">
        <v>38</v>
      </c>
      <c r="F6" s="38"/>
      <c r="G6" s="38"/>
      <c r="H6" s="45" t="s">
        <v>39</v>
      </c>
      <c r="I6" s="173" t="s">
        <v>40</v>
      </c>
      <c r="J6" s="89">
        <v>45260</v>
      </c>
    </row>
    <row r="7" spans="2:11" x14ac:dyDescent="0.25">
      <c r="B7" s="332">
        <v>2</v>
      </c>
      <c r="C7" s="331" t="s">
        <v>41</v>
      </c>
      <c r="D7" s="331"/>
      <c r="E7" s="88" t="s">
        <v>42</v>
      </c>
      <c r="H7" s="46" t="s">
        <v>43</v>
      </c>
      <c r="I7" s="173" t="s">
        <v>44</v>
      </c>
      <c r="J7" s="89">
        <v>45260</v>
      </c>
    </row>
    <row r="8" spans="2:11" ht="19.5" x14ac:dyDescent="0.25">
      <c r="B8" s="332"/>
      <c r="C8" s="331"/>
      <c r="D8" s="331"/>
      <c r="E8" s="38" t="s">
        <v>1697</v>
      </c>
      <c r="F8" s="38"/>
      <c r="G8" s="38"/>
      <c r="H8" s="295" t="s">
        <v>1791</v>
      </c>
      <c r="I8" s="183" t="s">
        <v>1792</v>
      </c>
      <c r="J8" s="89">
        <v>45260</v>
      </c>
    </row>
    <row r="9" spans="2:11" ht="19.5" x14ac:dyDescent="0.25">
      <c r="B9" s="332"/>
      <c r="C9" s="331"/>
      <c r="D9" s="331"/>
      <c r="E9" s="38" t="s">
        <v>1793</v>
      </c>
      <c r="F9" s="38"/>
      <c r="G9" s="38"/>
      <c r="H9" s="295" t="s">
        <v>1851</v>
      </c>
      <c r="I9" s="183" t="s">
        <v>45</v>
      </c>
      <c r="J9" s="89">
        <v>45260</v>
      </c>
    </row>
    <row r="10" spans="2:11" x14ac:dyDescent="0.25">
      <c r="B10" s="332"/>
      <c r="C10" s="331"/>
      <c r="D10" s="331"/>
      <c r="E10" s="38" t="s">
        <v>46</v>
      </c>
      <c r="F10" s="38"/>
      <c r="G10" s="38"/>
      <c r="H10" s="46" t="s">
        <v>47</v>
      </c>
      <c r="I10" s="45"/>
      <c r="J10" s="45"/>
    </row>
    <row r="11" spans="2:11" x14ac:dyDescent="0.25">
      <c r="B11" s="332">
        <v>3</v>
      </c>
      <c r="C11" s="331" t="s">
        <v>48</v>
      </c>
      <c r="D11" s="331"/>
      <c r="E11" s="38" t="s">
        <v>49</v>
      </c>
      <c r="F11" s="38"/>
      <c r="G11" s="38"/>
      <c r="H11" s="46" t="s">
        <v>50</v>
      </c>
      <c r="I11" s="173" t="s">
        <v>51</v>
      </c>
      <c r="J11" s="89">
        <v>45260</v>
      </c>
    </row>
    <row r="12" spans="2:11" x14ac:dyDescent="0.25">
      <c r="B12" s="332"/>
      <c r="C12" s="331"/>
      <c r="D12" s="331"/>
      <c r="E12" s="38" t="s">
        <v>52</v>
      </c>
      <c r="G12" s="38"/>
      <c r="H12" s="46" t="s">
        <v>53</v>
      </c>
      <c r="I12" s="173" t="s">
        <v>40</v>
      </c>
      <c r="J12" s="89">
        <v>45260</v>
      </c>
    </row>
    <row r="13" spans="2:11" x14ac:dyDescent="0.25">
      <c r="B13" s="332"/>
      <c r="C13" s="331"/>
      <c r="D13" s="331"/>
      <c r="E13" s="38" t="s">
        <v>54</v>
      </c>
      <c r="F13" s="38"/>
      <c r="G13" s="38"/>
      <c r="H13" s="46" t="s">
        <v>55</v>
      </c>
      <c r="I13" s="173" t="s">
        <v>56</v>
      </c>
      <c r="J13" s="89">
        <v>45260</v>
      </c>
    </row>
    <row r="14" spans="2:11" x14ac:dyDescent="0.25">
      <c r="B14" s="332"/>
      <c r="C14" s="331"/>
      <c r="D14" s="331"/>
      <c r="E14" s="38" t="s">
        <v>57</v>
      </c>
      <c r="F14" s="38"/>
      <c r="G14" s="38"/>
      <c r="H14" s="46" t="s">
        <v>58</v>
      </c>
      <c r="I14" s="173" t="s">
        <v>56</v>
      </c>
      <c r="J14" s="89">
        <v>45260</v>
      </c>
    </row>
    <row r="15" spans="2:11" x14ac:dyDescent="0.25">
      <c r="B15" s="3">
        <v>4</v>
      </c>
      <c r="C15" s="331" t="s">
        <v>59</v>
      </c>
      <c r="D15" s="331"/>
      <c r="E15" s="38" t="s">
        <v>60</v>
      </c>
      <c r="F15" s="38"/>
      <c r="G15" s="38"/>
      <c r="H15" s="46" t="s">
        <v>61</v>
      </c>
      <c r="I15" s="173" t="s">
        <v>62</v>
      </c>
      <c r="J15" s="89">
        <v>45260</v>
      </c>
    </row>
    <row r="16" spans="2:11" x14ac:dyDescent="0.25">
      <c r="B16" s="332">
        <v>5</v>
      </c>
      <c r="C16" s="331" t="s">
        <v>63</v>
      </c>
      <c r="D16" s="331"/>
      <c r="E16" s="38" t="s">
        <v>1855</v>
      </c>
      <c r="H16" s="752" t="s">
        <v>1856</v>
      </c>
      <c r="I16" s="183" t="s">
        <v>1857</v>
      </c>
      <c r="J16" s="89">
        <v>45260</v>
      </c>
    </row>
    <row r="17" spans="2:10" x14ac:dyDescent="0.25">
      <c r="B17" s="332"/>
      <c r="C17" s="331"/>
      <c r="D17" s="331"/>
      <c r="E17" s="38" t="s">
        <v>1859</v>
      </c>
      <c r="H17" s="752" t="s">
        <v>1858</v>
      </c>
    </row>
    <row r="18" spans="2:10" x14ac:dyDescent="0.25">
      <c r="B18" s="332"/>
      <c r="C18" s="331"/>
      <c r="D18" s="331"/>
      <c r="E18" s="38" t="s">
        <v>64</v>
      </c>
      <c r="F18" s="38"/>
      <c r="G18" s="38"/>
      <c r="H18" s="295" t="s">
        <v>1860</v>
      </c>
      <c r="I18" s="273" t="s">
        <v>65</v>
      </c>
      <c r="J18" s="89">
        <v>45267</v>
      </c>
    </row>
    <row r="19" spans="2:10" x14ac:dyDescent="0.25">
      <c r="B19" s="332"/>
      <c r="C19" s="331"/>
      <c r="D19" s="331"/>
      <c r="E19" s="38" t="s">
        <v>66</v>
      </c>
      <c r="H19" s="752" t="s">
        <v>1861</v>
      </c>
      <c r="I19" s="273" t="s">
        <v>65</v>
      </c>
      <c r="J19" s="89">
        <v>45267</v>
      </c>
    </row>
    <row r="20" spans="2:10" x14ac:dyDescent="0.25">
      <c r="B20" s="332"/>
      <c r="C20" s="331"/>
      <c r="D20" s="331"/>
      <c r="E20" s="38" t="s">
        <v>1863</v>
      </c>
      <c r="H20" s="752" t="s">
        <v>1862</v>
      </c>
      <c r="I20" s="273" t="s">
        <v>65</v>
      </c>
      <c r="J20" s="89">
        <v>45267</v>
      </c>
    </row>
  </sheetData>
  <mergeCells count="12">
    <mergeCell ref="B1:D3"/>
    <mergeCell ref="E1:H3"/>
    <mergeCell ref="I1:K3"/>
    <mergeCell ref="C5:F5"/>
    <mergeCell ref="C15:D15"/>
    <mergeCell ref="C6:D6"/>
    <mergeCell ref="C11:D14"/>
    <mergeCell ref="C7:D10"/>
    <mergeCell ref="B7:B10"/>
    <mergeCell ref="B11:B14"/>
    <mergeCell ref="B16:B20"/>
    <mergeCell ref="C16:D20"/>
  </mergeCells>
  <hyperlinks>
    <hyperlink ref="H6:J6" location="S1APartesInteresadas!A1" display="S1APartesInteresadas!A1" xr:uid="{F50C08A5-9087-42FD-ABB9-D2250AB65F3F}"/>
    <hyperlink ref="H7" location="'S2 EntendEstrategicoSectorial'!A1" display="'S2 EntendEstrategicoSectorial'!A1" xr:uid="{C0846AE5-B62F-4DF8-8478-D05DE41C8334}"/>
    <hyperlink ref="I7" r:id="rId1" xr:uid="{D07A9F5B-235C-4483-880F-884F76FC1DB3}"/>
    <hyperlink ref="I6" r:id="rId2" xr:uid="{B369A6B2-B05B-40FE-AB1F-6AF95E8A3787}"/>
    <hyperlink ref="I9" r:id="rId3" xr:uid="{391B0C94-5AAB-42FC-B15C-AF1D91F63033}"/>
    <hyperlink ref="H12" location="'S3 Canales de Atención'!A1" display="'S3 Canales de Atención'!A1" xr:uid="{9A5D2484-F686-4512-B734-DA48D470F420}"/>
    <hyperlink ref="I11" r:id="rId4" xr:uid="{EEA34D97-E1C2-4DC9-970E-07FB1AF9811B}"/>
    <hyperlink ref="I12" location="S1APartesInteresadas!A1" display="S1APartesInteresadas!A1" xr:uid="{0B678152-0F19-4EF6-8507-D4C6F01CB864}"/>
    <hyperlink ref="H11" location="'S3 Caract Trámite Servicio'!A1" display="'S3 Caract Trámite Servicio'!A1" xr:uid="{39685FD5-A768-4C89-B60F-455F3029E6A3}"/>
    <hyperlink ref="H13" location="'S4 Capacidades Invima'!A1" display="'S4 Capacidades Invima'!A1" xr:uid="{CBCDD3B0-8189-4D3B-B857-EC8278017BA9}"/>
    <hyperlink ref="H14" location="'S4 Procesos Invima'!A1" display="'S4 Procesos Invima'!A1" xr:uid="{DFBDE4B0-10BE-43AD-8F9F-A26145457A9D}"/>
    <hyperlink ref="I13" r:id="rId5" xr:uid="{0780A496-5156-4ED1-B3D9-EAA212DCCB94}"/>
    <hyperlink ref="I14" r:id="rId6" xr:uid="{EE1A4548-D83F-4741-A56F-DDAC15106C9F}"/>
    <hyperlink ref="H10" location="'S2 MarcoNormativo'!A1" display="'S2 MarcoNormativo'!A1" xr:uid="{A69B8CBE-F35F-4707-9B26-7416548BB73E}"/>
    <hyperlink ref="H15" location="'S5 SituacionActualPETI2023'!A1" display="'S5 SituacionActualPETI2023'!A1" xr:uid="{A4265297-19E2-4140-9BAB-F70BB70FE87B}"/>
    <hyperlink ref="H8" location="'S2 PlataEstrategicaIn2023 2026'!A1" display="'S2 PlataEstrategicaIn2023 2026'!A1" xr:uid="{234875E6-9709-4780-81BE-74E14ED1160E}"/>
    <hyperlink ref="H9" location="'S2 EntEstrategicoPETI 2023'!A1" display="'S2 EntEstrategicoPETI 2023'!A1" xr:uid="{7E2882F9-1237-4DC1-A5DD-19BBFBA3341A}"/>
    <hyperlink ref="H16" location="'S6 DOFA'!A1" display="'S6 DOFA'!A1" xr:uid="{3445B25D-FBB4-4620-94CE-9450BD00D26F}"/>
    <hyperlink ref="H17" location="'S7 EntEstrategicoPETI 2024 2027'!A1" display="'S7 EntEstrategicoPETI 2024 2027'!A1" xr:uid="{762975AD-8F4C-4808-BD90-276268302352}"/>
    <hyperlink ref="H18" location="'S7Presupuesto TI 2024 2027'!A1" display="'S7Presupuesto TI 2024 2027'!A1" xr:uid="{A68807CB-373E-489E-B835-A9D880873411}"/>
    <hyperlink ref="H19" location="'S7 Hoja de Ruta 2024 2027'!A1" display="'S7 Hoja de Ruta 2024 2027'!A1" xr:uid="{D7F3392E-C8AF-4DDD-A4F8-736D7B72EBD4}"/>
    <hyperlink ref="H20" location="'S8 TableroSeguimiento'!A1" display="'S8 TableroSeguimiento'!A1" xr:uid="{18BE41BD-B6E0-43D1-A355-E867A5CF8AFA}"/>
  </hyperlinks>
  <pageMargins left="0.7" right="0.7" top="0.75" bottom="0.75" header="0.3" footer="0.3"/>
  <drawing r:id="rId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869D6-8C67-4518-8062-E087543E6DD7}">
  <dimension ref="B2:O45"/>
  <sheetViews>
    <sheetView showGridLines="0" topLeftCell="A21" zoomScale="60" zoomScaleNormal="60" workbookViewId="0">
      <selection activeCell="H28" sqref="H28"/>
    </sheetView>
  </sheetViews>
  <sheetFormatPr baseColWidth="10" defaultColWidth="11.42578125" defaultRowHeight="18" x14ac:dyDescent="0.25"/>
  <cols>
    <col min="1" max="1" width="11.42578125" style="110"/>
    <col min="2" max="2" width="29.5703125" style="110" customWidth="1"/>
    <col min="3" max="3" width="1" style="110" customWidth="1"/>
    <col min="4" max="4" width="52.7109375" style="119" customWidth="1"/>
    <col min="5" max="5" width="3.85546875" style="119" customWidth="1"/>
    <col min="6" max="6" width="21.28515625" style="110" customWidth="1"/>
    <col min="7" max="7" width="3.7109375" style="110" customWidth="1"/>
    <col min="8" max="8" width="41.140625" style="110" customWidth="1"/>
    <col min="9" max="9" width="1.140625" style="110" customWidth="1"/>
    <col min="10" max="10" width="39.140625" style="120" customWidth="1"/>
    <col min="11" max="11" width="1.7109375" style="120" customWidth="1"/>
    <col min="12" max="12" width="85" style="120" customWidth="1"/>
    <col min="13" max="13" width="3.42578125" style="120" customWidth="1"/>
    <col min="14" max="14" width="53.28515625" style="110" customWidth="1"/>
    <col min="15" max="15" width="81" style="110" customWidth="1"/>
    <col min="16" max="16384" width="11.42578125" style="110"/>
  </cols>
  <sheetData>
    <row r="2" spans="2:15" s="109" customFormat="1" ht="19.149999999999999" customHeight="1" thickBot="1" x14ac:dyDescent="0.3">
      <c r="B2" s="610"/>
      <c r="C2" s="610"/>
      <c r="D2" s="610"/>
      <c r="E2" s="610"/>
      <c r="F2" s="610"/>
      <c r="G2" s="610"/>
      <c r="H2" s="610"/>
      <c r="I2" s="610"/>
      <c r="J2" s="610"/>
      <c r="K2" s="610"/>
      <c r="L2" s="610"/>
      <c r="M2" s="610"/>
      <c r="N2" s="610"/>
      <c r="O2" s="610"/>
    </row>
    <row r="3" spans="2:15" s="109" customFormat="1" ht="119.25" customHeight="1" thickBot="1" x14ac:dyDescent="0.3">
      <c r="B3" s="121" t="s">
        <v>245</v>
      </c>
      <c r="C3" s="122"/>
      <c r="D3" s="590" t="s">
        <v>246</v>
      </c>
      <c r="E3" s="591"/>
      <c r="F3" s="591"/>
      <c r="G3" s="591"/>
      <c r="H3" s="592"/>
      <c r="I3" s="123"/>
      <c r="J3" s="121" t="s">
        <v>247</v>
      </c>
      <c r="K3" s="122"/>
      <c r="L3" s="590" t="s">
        <v>248</v>
      </c>
      <c r="M3" s="591"/>
      <c r="N3" s="591"/>
      <c r="O3" s="592"/>
    </row>
    <row r="4" spans="2:15" s="109" customFormat="1" ht="12" customHeight="1" x14ac:dyDescent="0.25">
      <c r="D4" s="110"/>
      <c r="E4" s="110"/>
      <c r="F4" s="110"/>
      <c r="G4" s="110"/>
      <c r="H4" s="110"/>
      <c r="I4" s="110"/>
      <c r="J4" s="110"/>
      <c r="K4" s="110"/>
      <c r="L4" s="110"/>
      <c r="M4" s="110"/>
      <c r="N4" s="110"/>
      <c r="O4" s="110"/>
    </row>
    <row r="5" spans="2:15" s="109" customFormat="1" ht="19.149999999999999" customHeight="1" x14ac:dyDescent="0.25">
      <c r="B5" s="610"/>
      <c r="C5" s="610"/>
      <c r="D5" s="610"/>
      <c r="E5" s="610"/>
      <c r="F5" s="610"/>
      <c r="G5" s="610"/>
      <c r="H5" s="610"/>
      <c r="I5" s="610"/>
      <c r="J5" s="610"/>
      <c r="K5" s="610"/>
      <c r="L5" s="610"/>
      <c r="M5" s="610"/>
      <c r="N5" s="610"/>
      <c r="O5" s="610"/>
    </row>
    <row r="6" spans="2:15" s="109" customFormat="1" ht="19.149999999999999" customHeight="1" x14ac:dyDescent="0.25">
      <c r="B6" s="600"/>
      <c r="C6" s="600"/>
      <c r="D6" s="600"/>
      <c r="E6" s="124"/>
      <c r="F6" s="611"/>
      <c r="G6" s="611"/>
      <c r="H6" s="611"/>
      <c r="I6" s="611"/>
      <c r="J6" s="611"/>
      <c r="K6" s="611"/>
      <c r="L6" s="611"/>
      <c r="M6" s="611"/>
      <c r="N6" s="611"/>
      <c r="O6" s="611"/>
    </row>
    <row r="7" spans="2:15" s="109" customFormat="1" ht="40.5" x14ac:dyDescent="0.25">
      <c r="B7" s="600" t="s">
        <v>1682</v>
      </c>
      <c r="C7" s="600"/>
      <c r="D7" s="600"/>
      <c r="E7" s="124"/>
      <c r="F7" s="124" t="s">
        <v>253</v>
      </c>
      <c r="G7" s="124"/>
      <c r="H7" s="600" t="s">
        <v>251</v>
      </c>
      <c r="I7" s="600"/>
      <c r="J7" s="600"/>
      <c r="K7" s="600"/>
      <c r="L7" s="600"/>
      <c r="M7" s="124"/>
      <c r="N7" s="600" t="s">
        <v>254</v>
      </c>
      <c r="O7" s="600"/>
    </row>
    <row r="8" spans="2:15" s="109" customFormat="1" ht="37.5" customHeight="1" x14ac:dyDescent="0.25">
      <c r="B8" s="124"/>
      <c r="C8" s="124"/>
      <c r="D8" s="124"/>
      <c r="E8" s="124"/>
      <c r="F8" s="124"/>
      <c r="G8" s="124"/>
      <c r="H8" s="124"/>
      <c r="I8" s="124"/>
      <c r="J8" s="124"/>
      <c r="K8" s="124"/>
      <c r="L8" s="124"/>
      <c r="M8" s="124"/>
      <c r="N8" s="124"/>
      <c r="O8" s="124"/>
    </row>
    <row r="9" spans="2:15" s="109" customFormat="1" ht="139.5" customHeight="1" x14ac:dyDescent="0.25">
      <c r="B9" s="593" t="s">
        <v>255</v>
      </c>
      <c r="C9" s="593"/>
      <c r="D9" s="593"/>
      <c r="E9" s="125"/>
      <c r="F9" s="125" t="s">
        <v>256</v>
      </c>
      <c r="G9" s="126"/>
      <c r="H9" s="593" t="s">
        <v>257</v>
      </c>
      <c r="I9" s="593"/>
      <c r="J9" s="593"/>
      <c r="K9" s="593"/>
      <c r="L9" s="593"/>
      <c r="M9" s="125"/>
      <c r="N9" s="593" t="s">
        <v>258</v>
      </c>
      <c r="O9" s="593"/>
    </row>
    <row r="10" spans="2:15" s="109" customFormat="1" ht="7.5" customHeight="1" x14ac:dyDescent="0.25">
      <c r="B10" s="127"/>
      <c r="C10" s="127"/>
      <c r="D10" s="127"/>
      <c r="E10" s="127"/>
      <c r="F10" s="128"/>
      <c r="G10" s="127"/>
      <c r="H10" s="127"/>
      <c r="I10" s="127"/>
      <c r="J10" s="127"/>
      <c r="K10" s="127"/>
      <c r="L10" s="127"/>
      <c r="M10" s="127"/>
      <c r="N10" s="127"/>
      <c r="O10" s="127"/>
    </row>
    <row r="11" spans="2:15" s="109" customFormat="1" ht="53.25" customHeight="1" x14ac:dyDescent="0.25">
      <c r="B11" s="593" t="s">
        <v>259</v>
      </c>
      <c r="C11" s="593"/>
      <c r="D11" s="593"/>
      <c r="E11" s="125"/>
      <c r="F11" s="593" t="s">
        <v>260</v>
      </c>
      <c r="G11" s="126"/>
      <c r="H11" s="593" t="s">
        <v>261</v>
      </c>
      <c r="I11" s="593"/>
      <c r="J11" s="593"/>
      <c r="K11" s="593"/>
      <c r="L11" s="593"/>
      <c r="M11" s="125"/>
      <c r="N11" s="593" t="s">
        <v>262</v>
      </c>
      <c r="O11" s="593"/>
    </row>
    <row r="12" spans="2:15" s="109" customFormat="1" ht="53.25" customHeight="1" x14ac:dyDescent="0.25">
      <c r="B12" s="593"/>
      <c r="C12" s="593"/>
      <c r="D12" s="593"/>
      <c r="E12" s="125"/>
      <c r="F12" s="593"/>
      <c r="G12" s="126"/>
      <c r="H12" s="593" t="s">
        <v>263</v>
      </c>
      <c r="I12" s="593"/>
      <c r="J12" s="593"/>
      <c r="K12" s="593"/>
      <c r="L12" s="593"/>
      <c r="M12" s="125"/>
      <c r="N12" s="593" t="s">
        <v>262</v>
      </c>
      <c r="O12" s="593"/>
    </row>
    <row r="13" spans="2:15" s="109" customFormat="1" ht="53.25" customHeight="1" x14ac:dyDescent="0.25">
      <c r="B13" s="593"/>
      <c r="C13" s="593"/>
      <c r="D13" s="593"/>
      <c r="E13" s="125"/>
      <c r="F13" s="593"/>
      <c r="G13" s="126"/>
      <c r="H13" s="593" t="s">
        <v>264</v>
      </c>
      <c r="I13" s="593"/>
      <c r="J13" s="593"/>
      <c r="K13" s="593"/>
      <c r="L13" s="593"/>
      <c r="M13" s="125"/>
      <c r="N13" s="593" t="s">
        <v>265</v>
      </c>
      <c r="O13" s="593"/>
    </row>
    <row r="14" spans="2:15" s="109" customFormat="1" ht="67.5" customHeight="1" x14ac:dyDescent="0.25">
      <c r="B14" s="593"/>
      <c r="C14" s="593"/>
      <c r="D14" s="593"/>
      <c r="E14" s="125"/>
      <c r="F14" s="593"/>
      <c r="G14" s="126"/>
      <c r="H14" s="593" t="s">
        <v>266</v>
      </c>
      <c r="I14" s="593"/>
      <c r="J14" s="593"/>
      <c r="K14" s="593"/>
      <c r="L14" s="593"/>
      <c r="M14" s="125"/>
      <c r="N14" s="593" t="s">
        <v>265</v>
      </c>
      <c r="O14" s="593"/>
    </row>
    <row r="15" spans="2:15" s="109" customFormat="1" ht="7.5" customHeight="1" x14ac:dyDescent="0.25">
      <c r="B15" s="127"/>
      <c r="C15" s="127"/>
      <c r="D15" s="127"/>
      <c r="E15" s="127"/>
      <c r="F15" s="128"/>
      <c r="G15" s="127"/>
      <c r="H15" s="127"/>
      <c r="I15" s="127"/>
      <c r="J15" s="127"/>
      <c r="K15" s="127"/>
      <c r="L15" s="127"/>
      <c r="M15" s="127"/>
      <c r="N15" s="127"/>
      <c r="O15" s="127"/>
    </row>
    <row r="16" spans="2:15" s="109" customFormat="1" ht="77.25" customHeight="1" x14ac:dyDescent="0.25">
      <c r="B16" s="593" t="s">
        <v>267</v>
      </c>
      <c r="C16" s="593"/>
      <c r="D16" s="593"/>
      <c r="E16" s="125"/>
      <c r="F16" s="129" t="s">
        <v>260</v>
      </c>
      <c r="G16" s="130"/>
      <c r="H16" s="593" t="s">
        <v>268</v>
      </c>
      <c r="I16" s="593"/>
      <c r="J16" s="593"/>
      <c r="K16" s="593"/>
      <c r="L16" s="593"/>
      <c r="M16" s="125"/>
      <c r="N16" s="593" t="s">
        <v>269</v>
      </c>
      <c r="O16" s="593"/>
    </row>
    <row r="17" spans="2:15" s="109" customFormat="1" ht="77.25" customHeight="1" x14ac:dyDescent="0.25">
      <c r="B17" s="593"/>
      <c r="C17" s="593"/>
      <c r="D17" s="593"/>
      <c r="E17" s="125"/>
      <c r="F17" s="129" t="s">
        <v>260</v>
      </c>
      <c r="G17" s="130"/>
      <c r="H17" s="593" t="s">
        <v>270</v>
      </c>
      <c r="I17" s="593"/>
      <c r="J17" s="593"/>
      <c r="K17" s="593"/>
      <c r="L17" s="593"/>
      <c r="M17" s="125"/>
      <c r="N17" s="593" t="s">
        <v>269</v>
      </c>
      <c r="O17" s="593"/>
    </row>
    <row r="18" spans="2:15" s="109" customFormat="1" ht="7.5" customHeight="1" x14ac:dyDescent="0.25">
      <c r="B18" s="127"/>
      <c r="C18" s="127"/>
      <c r="D18" s="127"/>
      <c r="E18" s="127"/>
      <c r="F18" s="128"/>
      <c r="G18" s="127"/>
      <c r="H18" s="127"/>
      <c r="I18" s="127"/>
      <c r="J18" s="127"/>
      <c r="K18" s="127"/>
      <c r="L18" s="127"/>
      <c r="M18" s="127"/>
      <c r="N18" s="127"/>
      <c r="O18" s="127"/>
    </row>
    <row r="19" spans="2:15" s="109" customFormat="1" ht="64.5" customHeight="1" x14ac:dyDescent="0.25">
      <c r="B19" s="593" t="s">
        <v>271</v>
      </c>
      <c r="C19" s="593"/>
      <c r="D19" s="593"/>
      <c r="E19" s="125"/>
      <c r="F19" s="129" t="s">
        <v>272</v>
      </c>
      <c r="G19" s="130"/>
      <c r="H19" s="593" t="s">
        <v>273</v>
      </c>
      <c r="I19" s="593"/>
      <c r="J19" s="593"/>
      <c r="K19" s="593"/>
      <c r="L19" s="593"/>
      <c r="M19" s="125"/>
      <c r="N19" s="593" t="s">
        <v>274</v>
      </c>
      <c r="O19" s="593"/>
    </row>
    <row r="20" spans="2:15" s="109" customFormat="1" ht="7.5" customHeight="1" x14ac:dyDescent="0.25">
      <c r="B20" s="124"/>
      <c r="C20" s="124"/>
      <c r="D20" s="124"/>
      <c r="E20" s="124"/>
      <c r="F20" s="124"/>
      <c r="G20" s="124"/>
      <c r="H20" s="124"/>
      <c r="I20" s="124"/>
      <c r="J20" s="124"/>
      <c r="K20" s="124"/>
      <c r="L20" s="124"/>
      <c r="M20" s="124"/>
      <c r="N20" s="124"/>
      <c r="O20" s="124"/>
    </row>
    <row r="21" spans="2:15" ht="35.25" customHeight="1" x14ac:dyDescent="0.25">
      <c r="B21" s="111"/>
      <c r="C21" s="111"/>
      <c r="D21" s="111"/>
      <c r="E21" s="111"/>
      <c r="F21" s="112"/>
      <c r="G21" s="112"/>
      <c r="H21" s="111"/>
      <c r="I21" s="111"/>
      <c r="J21" s="111"/>
      <c r="K21" s="111"/>
      <c r="L21" s="111"/>
      <c r="M21" s="111"/>
      <c r="N21" s="111"/>
      <c r="O21" s="111"/>
    </row>
    <row r="22" spans="2:15" ht="35.25" customHeight="1" x14ac:dyDescent="0.25">
      <c r="B22" s="111"/>
      <c r="C22" s="111"/>
      <c r="D22" s="111"/>
      <c r="E22" s="111"/>
      <c r="F22" s="112"/>
      <c r="G22" s="112"/>
      <c r="H22" s="111"/>
      <c r="I22" s="111"/>
      <c r="J22" s="111"/>
      <c r="K22" s="111"/>
      <c r="L22" s="111"/>
      <c r="M22" s="111"/>
      <c r="N22" s="111"/>
      <c r="O22" s="111"/>
    </row>
    <row r="23" spans="2:15" ht="35.25" customHeight="1" thickBot="1" x14ac:dyDescent="0.3">
      <c r="B23" s="111"/>
      <c r="C23" s="111"/>
      <c r="D23" s="111"/>
      <c r="E23" s="111"/>
      <c r="F23" s="112"/>
      <c r="G23" s="112"/>
      <c r="H23" s="111"/>
      <c r="I23" s="111"/>
      <c r="J23" s="111"/>
      <c r="K23" s="111"/>
      <c r="L23" s="111"/>
      <c r="M23" s="111"/>
      <c r="N23" s="111"/>
      <c r="O23" s="111"/>
    </row>
    <row r="24" spans="2:15" ht="204" customHeight="1" thickBot="1" x14ac:dyDescent="0.3">
      <c r="B24" s="121" t="s">
        <v>276</v>
      </c>
      <c r="C24" s="122"/>
      <c r="D24" s="590" t="s">
        <v>1690</v>
      </c>
      <c r="E24" s="591"/>
      <c r="F24" s="591"/>
      <c r="G24" s="591"/>
      <c r="H24" s="592"/>
      <c r="I24" s="123"/>
      <c r="J24" s="121" t="s">
        <v>278</v>
      </c>
      <c r="K24" s="122"/>
      <c r="L24" s="590" t="s">
        <v>1691</v>
      </c>
      <c r="M24" s="591"/>
      <c r="N24" s="591"/>
      <c r="O24" s="592"/>
    </row>
    <row r="25" spans="2:15" ht="35.25" customHeight="1" x14ac:dyDescent="0.25">
      <c r="B25" s="111"/>
      <c r="C25" s="111"/>
      <c r="D25" s="111"/>
      <c r="E25" s="111"/>
      <c r="F25" s="112"/>
      <c r="G25" s="112"/>
      <c r="H25" s="111"/>
      <c r="I25" s="111"/>
      <c r="J25" s="111"/>
      <c r="K25" s="111"/>
      <c r="L25" s="111"/>
      <c r="M25" s="111"/>
      <c r="N25" s="111"/>
      <c r="O25" s="111"/>
    </row>
    <row r="26" spans="2:15" s="113" customFormat="1" ht="36" x14ac:dyDescent="0.25">
      <c r="B26" s="600" t="s">
        <v>1682</v>
      </c>
      <c r="C26" s="600"/>
      <c r="D26" s="600"/>
      <c r="E26" s="131"/>
      <c r="F26" s="131" t="s">
        <v>253</v>
      </c>
      <c r="G26" s="131"/>
      <c r="H26" s="131" t="s">
        <v>251</v>
      </c>
      <c r="I26" s="131"/>
      <c r="J26" s="131" t="s">
        <v>254</v>
      </c>
      <c r="K26" s="131"/>
      <c r="L26" s="131" t="s">
        <v>281</v>
      </c>
      <c r="M26" s="131"/>
      <c r="N26" s="131" t="s">
        <v>282</v>
      </c>
      <c r="O26" s="131" t="s">
        <v>283</v>
      </c>
    </row>
    <row r="27" spans="2:15" s="113" customFormat="1" ht="39" customHeight="1" thickBot="1" x14ac:dyDescent="0.3">
      <c r="B27" s="124"/>
      <c r="C27" s="124"/>
      <c r="D27" s="124"/>
      <c r="E27" s="131"/>
      <c r="F27" s="131"/>
      <c r="G27" s="131"/>
      <c r="H27" s="131"/>
      <c r="I27" s="131"/>
      <c r="J27" s="131"/>
      <c r="K27" s="131"/>
      <c r="L27" s="131"/>
      <c r="M27" s="131"/>
      <c r="N27" s="131"/>
      <c r="O27" s="131"/>
    </row>
    <row r="28" spans="2:15" s="113" customFormat="1" ht="117" customHeight="1" x14ac:dyDescent="0.25">
      <c r="B28" s="601" t="s">
        <v>259</v>
      </c>
      <c r="C28" s="602"/>
      <c r="D28" s="603"/>
      <c r="E28" s="111"/>
      <c r="F28" s="594" t="s">
        <v>260</v>
      </c>
      <c r="G28" s="133"/>
      <c r="H28" s="134" t="s">
        <v>263</v>
      </c>
      <c r="I28" s="134"/>
      <c r="J28" s="134" t="s">
        <v>262</v>
      </c>
      <c r="K28" s="134"/>
      <c r="L28" s="588" t="s">
        <v>284</v>
      </c>
      <c r="M28" s="135"/>
      <c r="N28" s="134" t="s">
        <v>285</v>
      </c>
      <c r="O28" s="136" t="s">
        <v>286</v>
      </c>
    </row>
    <row r="29" spans="2:15" s="113" customFormat="1" ht="86.25" customHeight="1" thickBot="1" x14ac:dyDescent="0.3">
      <c r="B29" s="604"/>
      <c r="C29" s="605"/>
      <c r="D29" s="606"/>
      <c r="E29" s="111"/>
      <c r="F29" s="595"/>
      <c r="G29" s="137"/>
      <c r="H29" s="138" t="s">
        <v>261</v>
      </c>
      <c r="I29" s="138"/>
      <c r="J29" s="138" t="s">
        <v>262</v>
      </c>
      <c r="K29" s="138"/>
      <c r="L29" s="589"/>
      <c r="M29" s="139"/>
      <c r="N29" s="138" t="s">
        <v>287</v>
      </c>
      <c r="O29" s="140" t="s">
        <v>288</v>
      </c>
    </row>
    <row r="30" spans="2:15" s="113" customFormat="1" ht="9" customHeight="1" thickBot="1" x14ac:dyDescent="0.3">
      <c r="B30" s="604"/>
      <c r="C30" s="605"/>
      <c r="D30" s="606"/>
      <c r="E30" s="111"/>
      <c r="F30" s="114"/>
      <c r="G30" s="114"/>
      <c r="H30" s="115"/>
      <c r="I30" s="115"/>
      <c r="J30" s="115"/>
      <c r="K30" s="115"/>
      <c r="L30" s="111"/>
      <c r="M30" s="111"/>
      <c r="N30" s="115"/>
      <c r="O30" s="115"/>
    </row>
    <row r="31" spans="2:15" s="113" customFormat="1" ht="123" customHeight="1" x14ac:dyDescent="0.25">
      <c r="B31" s="604"/>
      <c r="C31" s="605"/>
      <c r="D31" s="606"/>
      <c r="E31" s="111"/>
      <c r="F31" s="594" t="s">
        <v>260</v>
      </c>
      <c r="G31" s="133"/>
      <c r="H31" s="588" t="s">
        <v>261</v>
      </c>
      <c r="I31" s="135"/>
      <c r="J31" s="588" t="s">
        <v>262</v>
      </c>
      <c r="K31" s="135"/>
      <c r="L31" s="134" t="s">
        <v>289</v>
      </c>
      <c r="M31" s="141"/>
      <c r="N31" s="588" t="s">
        <v>290</v>
      </c>
      <c r="O31" s="596" t="s">
        <v>291</v>
      </c>
    </row>
    <row r="32" spans="2:15" s="113" customFormat="1" ht="86.25" customHeight="1" thickBot="1" x14ac:dyDescent="0.3">
      <c r="B32" s="604"/>
      <c r="C32" s="605"/>
      <c r="D32" s="606"/>
      <c r="E32" s="111"/>
      <c r="F32" s="595"/>
      <c r="G32" s="137"/>
      <c r="H32" s="589"/>
      <c r="I32" s="139"/>
      <c r="J32" s="589"/>
      <c r="K32" s="139"/>
      <c r="L32" s="138" t="s">
        <v>292</v>
      </c>
      <c r="M32" s="142"/>
      <c r="N32" s="589"/>
      <c r="O32" s="597"/>
    </row>
    <row r="33" spans="2:15" s="113" customFormat="1" ht="18.75" customHeight="1" thickBot="1" x14ac:dyDescent="0.3">
      <c r="B33" s="604"/>
      <c r="C33" s="605"/>
      <c r="D33" s="606"/>
      <c r="E33" s="111"/>
      <c r="F33" s="114"/>
      <c r="G33" s="114"/>
      <c r="H33" s="111"/>
      <c r="I33" s="111"/>
      <c r="J33" s="111"/>
      <c r="K33" s="111"/>
      <c r="L33" s="115"/>
      <c r="M33" s="119"/>
      <c r="N33" s="111"/>
      <c r="O33" s="111"/>
    </row>
    <row r="34" spans="2:15" s="113" customFormat="1" ht="86.25" customHeight="1" x14ac:dyDescent="0.25">
      <c r="B34" s="604"/>
      <c r="C34" s="605"/>
      <c r="D34" s="606"/>
      <c r="E34" s="111"/>
      <c r="F34" s="594" t="s">
        <v>260</v>
      </c>
      <c r="G34" s="133"/>
      <c r="H34" s="588" t="s">
        <v>261</v>
      </c>
      <c r="I34" s="135"/>
      <c r="J34" s="588" t="s">
        <v>262</v>
      </c>
      <c r="K34" s="135"/>
      <c r="L34" s="588" t="s">
        <v>293</v>
      </c>
      <c r="M34" s="135"/>
      <c r="N34" s="134" t="s">
        <v>294</v>
      </c>
      <c r="O34" s="136" t="s">
        <v>295</v>
      </c>
    </row>
    <row r="35" spans="2:15" s="113" customFormat="1" ht="86.25" customHeight="1" x14ac:dyDescent="0.25">
      <c r="B35" s="604"/>
      <c r="C35" s="605"/>
      <c r="D35" s="606"/>
      <c r="E35" s="111"/>
      <c r="F35" s="598"/>
      <c r="G35" s="114"/>
      <c r="H35" s="599" t="s">
        <v>261</v>
      </c>
      <c r="I35" s="111"/>
      <c r="J35" s="599" t="s">
        <v>262</v>
      </c>
      <c r="K35" s="111"/>
      <c r="L35" s="599"/>
      <c r="M35" s="111"/>
      <c r="N35" s="115" t="s">
        <v>296</v>
      </c>
      <c r="O35" s="143" t="s">
        <v>297</v>
      </c>
    </row>
    <row r="36" spans="2:15" s="113" customFormat="1" ht="86.25" customHeight="1" thickBot="1" x14ac:dyDescent="0.3">
      <c r="B36" s="604"/>
      <c r="C36" s="605"/>
      <c r="D36" s="606"/>
      <c r="E36" s="111"/>
      <c r="F36" s="595"/>
      <c r="G36" s="137"/>
      <c r="H36" s="589" t="s">
        <v>261</v>
      </c>
      <c r="I36" s="139"/>
      <c r="J36" s="589" t="s">
        <v>262</v>
      </c>
      <c r="K36" s="139"/>
      <c r="L36" s="589"/>
      <c r="M36" s="139"/>
      <c r="N36" s="138" t="s">
        <v>298</v>
      </c>
      <c r="O36" s="140" t="s">
        <v>299</v>
      </c>
    </row>
    <row r="37" spans="2:15" s="113" customFormat="1" ht="16.5" customHeight="1" thickBot="1" x14ac:dyDescent="0.3">
      <c r="B37" s="604"/>
      <c r="C37" s="605"/>
      <c r="D37" s="606"/>
      <c r="E37" s="111"/>
      <c r="F37" s="114"/>
      <c r="G37" s="114"/>
      <c r="H37" s="111"/>
      <c r="I37" s="111"/>
      <c r="J37" s="111"/>
      <c r="K37" s="111"/>
      <c r="L37" s="111"/>
      <c r="M37" s="111"/>
      <c r="N37" s="115"/>
      <c r="O37" s="115"/>
    </row>
    <row r="38" spans="2:15" s="113" customFormat="1" ht="117.75" customHeight="1" thickBot="1" x14ac:dyDescent="0.3">
      <c r="B38" s="604"/>
      <c r="C38" s="605"/>
      <c r="D38" s="606"/>
      <c r="E38" s="111"/>
      <c r="F38" s="144" t="s">
        <v>260</v>
      </c>
      <c r="G38" s="145"/>
      <c r="H38" s="146" t="s">
        <v>263</v>
      </c>
      <c r="I38" s="146"/>
      <c r="J38" s="146" t="s">
        <v>262</v>
      </c>
      <c r="K38" s="146"/>
      <c r="L38" s="146" t="s">
        <v>300</v>
      </c>
      <c r="M38" s="147"/>
      <c r="N38" s="146" t="s">
        <v>301</v>
      </c>
      <c r="O38" s="148" t="s">
        <v>302</v>
      </c>
    </row>
    <row r="39" spans="2:15" s="113" customFormat="1" ht="21" customHeight="1" thickBot="1" x14ac:dyDescent="0.3">
      <c r="B39" s="604"/>
      <c r="C39" s="605"/>
      <c r="D39" s="606"/>
      <c r="E39" s="111"/>
      <c r="F39" s="114"/>
      <c r="G39" s="114"/>
      <c r="H39" s="115"/>
      <c r="I39" s="115"/>
      <c r="J39" s="115"/>
      <c r="K39" s="115"/>
      <c r="L39" s="115"/>
      <c r="M39" s="119"/>
      <c r="N39" s="115"/>
      <c r="O39" s="115"/>
    </row>
    <row r="40" spans="2:15" s="113" customFormat="1" ht="97.5" customHeight="1" thickBot="1" x14ac:dyDescent="0.3">
      <c r="B40" s="604"/>
      <c r="C40" s="605"/>
      <c r="D40" s="606"/>
      <c r="E40" s="111"/>
      <c r="F40" s="144" t="s">
        <v>260</v>
      </c>
      <c r="G40" s="145"/>
      <c r="H40" s="146" t="s">
        <v>264</v>
      </c>
      <c r="I40" s="146"/>
      <c r="J40" s="146" t="s">
        <v>262</v>
      </c>
      <c r="K40" s="146"/>
      <c r="L40" s="146" t="s">
        <v>303</v>
      </c>
      <c r="M40" s="147"/>
      <c r="N40" s="146" t="s">
        <v>304</v>
      </c>
      <c r="O40" s="148" t="s">
        <v>305</v>
      </c>
    </row>
    <row r="41" spans="2:15" s="113" customFormat="1" ht="22.5" customHeight="1" thickBot="1" x14ac:dyDescent="0.3">
      <c r="B41" s="604"/>
      <c r="C41" s="605"/>
      <c r="D41" s="606"/>
      <c r="E41" s="111"/>
      <c r="F41" s="114"/>
      <c r="G41" s="114"/>
      <c r="H41" s="115"/>
      <c r="I41" s="115"/>
      <c r="J41" s="115"/>
      <c r="K41" s="115"/>
      <c r="L41" s="111"/>
      <c r="M41" s="132"/>
      <c r="N41" s="115"/>
      <c r="O41" s="115"/>
    </row>
    <row r="42" spans="2:15" s="113" customFormat="1" ht="97.5" customHeight="1" x14ac:dyDescent="0.25">
      <c r="B42" s="604"/>
      <c r="C42" s="605"/>
      <c r="D42" s="606"/>
      <c r="E42" s="111"/>
      <c r="F42" s="594" t="s">
        <v>260</v>
      </c>
      <c r="G42" s="133"/>
      <c r="H42" s="134" t="s">
        <v>264</v>
      </c>
      <c r="I42" s="134"/>
      <c r="J42" s="134" t="s">
        <v>262</v>
      </c>
      <c r="K42" s="134"/>
      <c r="L42" s="588" t="s">
        <v>306</v>
      </c>
      <c r="M42" s="135"/>
      <c r="N42" s="134" t="s">
        <v>307</v>
      </c>
      <c r="O42" s="136" t="s">
        <v>308</v>
      </c>
    </row>
    <row r="43" spans="2:15" s="113" customFormat="1" ht="117.75" customHeight="1" thickBot="1" x14ac:dyDescent="0.3">
      <c r="B43" s="607"/>
      <c r="C43" s="608"/>
      <c r="D43" s="609"/>
      <c r="E43" s="111"/>
      <c r="F43" s="595"/>
      <c r="G43" s="137"/>
      <c r="H43" s="138" t="s">
        <v>266</v>
      </c>
      <c r="I43" s="138"/>
      <c r="J43" s="138" t="s">
        <v>265</v>
      </c>
      <c r="K43" s="138"/>
      <c r="L43" s="589"/>
      <c r="M43" s="139"/>
      <c r="N43" s="138" t="s">
        <v>309</v>
      </c>
      <c r="O43" s="140" t="s">
        <v>310</v>
      </c>
    </row>
    <row r="44" spans="2:15" s="113" customFormat="1" ht="86.25" customHeight="1" x14ac:dyDescent="0.25">
      <c r="B44" s="111"/>
      <c r="C44" s="111"/>
      <c r="D44" s="111"/>
      <c r="E44" s="111"/>
      <c r="F44" s="114"/>
      <c r="G44" s="114"/>
      <c r="H44" s="115"/>
      <c r="I44" s="115"/>
      <c r="N44" s="116"/>
      <c r="O44" s="117"/>
    </row>
    <row r="45" spans="2:15" x14ac:dyDescent="0.25">
      <c r="B45" s="118" t="s">
        <v>311</v>
      </c>
      <c r="C45" s="118"/>
    </row>
  </sheetData>
  <mergeCells count="47">
    <mergeCell ref="B2:O2"/>
    <mergeCell ref="B5:O5"/>
    <mergeCell ref="B6:D6"/>
    <mergeCell ref="F6:O6"/>
    <mergeCell ref="B7:D7"/>
    <mergeCell ref="H7:L7"/>
    <mergeCell ref="N7:O7"/>
    <mergeCell ref="B9:D9"/>
    <mergeCell ref="H9:L9"/>
    <mergeCell ref="N9:O9"/>
    <mergeCell ref="B11:D14"/>
    <mergeCell ref="H11:L11"/>
    <mergeCell ref="N11:O11"/>
    <mergeCell ref="H12:L12"/>
    <mergeCell ref="N12:O12"/>
    <mergeCell ref="H13:L13"/>
    <mergeCell ref="N19:O19"/>
    <mergeCell ref="N13:O13"/>
    <mergeCell ref="H14:L14"/>
    <mergeCell ref="N14:O14"/>
    <mergeCell ref="B16:D17"/>
    <mergeCell ref="H16:L16"/>
    <mergeCell ref="N16:O16"/>
    <mergeCell ref="H17:L17"/>
    <mergeCell ref="N17:O17"/>
    <mergeCell ref="L28:L29"/>
    <mergeCell ref="F31:F32"/>
    <mergeCell ref="H31:H32"/>
    <mergeCell ref="J31:J32"/>
    <mergeCell ref="B19:D19"/>
    <mergeCell ref="H19:L19"/>
    <mergeCell ref="L42:L43"/>
    <mergeCell ref="D3:H3"/>
    <mergeCell ref="F11:F14"/>
    <mergeCell ref="L3:O3"/>
    <mergeCell ref="D24:H24"/>
    <mergeCell ref="L24:O24"/>
    <mergeCell ref="F28:F29"/>
    <mergeCell ref="F42:F43"/>
    <mergeCell ref="N31:N32"/>
    <mergeCell ref="O31:O32"/>
    <mergeCell ref="F34:F36"/>
    <mergeCell ref="H34:H36"/>
    <mergeCell ref="J34:J36"/>
    <mergeCell ref="L34:L36"/>
    <mergeCell ref="B26:D26"/>
    <mergeCell ref="B28:D43"/>
  </mergeCells>
  <printOptions gridLines="1"/>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B686F-A726-4C13-8D50-C0003E027B7E}">
  <dimension ref="B2:I61"/>
  <sheetViews>
    <sheetView showGridLines="0" zoomScale="60" zoomScaleNormal="60" workbookViewId="0">
      <selection activeCell="N38" sqref="N38"/>
    </sheetView>
  </sheetViews>
  <sheetFormatPr baseColWidth="10" defaultColWidth="11.42578125" defaultRowHeight="21" x14ac:dyDescent="0.25"/>
  <cols>
    <col min="1" max="1" width="11.42578125" style="152"/>
    <col min="2" max="2" width="6.28515625" style="151" customWidth="1"/>
    <col min="3" max="3" width="66.28515625" style="152" customWidth="1"/>
    <col min="4" max="4" width="2.42578125" style="152" customWidth="1"/>
    <col min="5" max="5" width="6.28515625" style="151" customWidth="1"/>
    <col min="6" max="6" width="67.140625" style="152" customWidth="1"/>
    <col min="7" max="7" width="3.28515625" style="152" customWidth="1"/>
    <col min="8" max="8" width="6.28515625" style="151" customWidth="1"/>
    <col min="9" max="9" width="66.5703125" style="152" customWidth="1"/>
    <col min="10" max="10" width="1.42578125" style="152" customWidth="1"/>
    <col min="11" max="16384" width="11.42578125" style="152"/>
  </cols>
  <sheetData>
    <row r="2" spans="2:9" ht="32.25" customHeight="1" x14ac:dyDescent="0.25">
      <c r="B2" s="149" t="s">
        <v>252</v>
      </c>
      <c r="C2" s="149" t="s">
        <v>455</v>
      </c>
      <c r="D2" s="150"/>
      <c r="E2" s="149" t="s">
        <v>252</v>
      </c>
      <c r="F2" s="149" t="s">
        <v>455</v>
      </c>
      <c r="G2" s="151"/>
      <c r="H2" s="149" t="s">
        <v>252</v>
      </c>
      <c r="I2" s="149" t="s">
        <v>455</v>
      </c>
    </row>
    <row r="3" spans="2:9" ht="8.25" customHeight="1" thickBot="1" x14ac:dyDescent="0.3">
      <c r="C3" s="153"/>
      <c r="D3" s="153"/>
      <c r="F3" s="153"/>
      <c r="I3" s="153"/>
    </row>
    <row r="4" spans="2:9" ht="84.75" hidden="1" thickBot="1" x14ac:dyDescent="0.3">
      <c r="B4" s="154">
        <v>1</v>
      </c>
      <c r="C4" s="156" t="s">
        <v>469</v>
      </c>
      <c r="D4" s="153"/>
      <c r="E4" s="154">
        <v>2</v>
      </c>
      <c r="F4" s="155" t="s">
        <v>481</v>
      </c>
      <c r="H4" s="154">
        <v>3</v>
      </c>
      <c r="I4" s="155" t="s">
        <v>487</v>
      </c>
    </row>
    <row r="5" spans="2:9" ht="8.25" hidden="1" customHeight="1" thickBot="1" x14ac:dyDescent="0.3">
      <c r="C5" s="153"/>
      <c r="D5" s="153"/>
      <c r="F5" s="153"/>
      <c r="I5" s="153"/>
    </row>
    <row r="6" spans="2:9" ht="84.75" hidden="1" thickBot="1" x14ac:dyDescent="0.3">
      <c r="B6" s="154">
        <v>4</v>
      </c>
      <c r="C6" s="155" t="s">
        <v>494</v>
      </c>
      <c r="D6" s="153"/>
      <c r="E6" s="154">
        <v>5</v>
      </c>
      <c r="F6" s="155" t="s">
        <v>501</v>
      </c>
      <c r="H6" s="154">
        <v>6</v>
      </c>
      <c r="I6" s="155" t="s">
        <v>507</v>
      </c>
    </row>
    <row r="7" spans="2:9" ht="8.25" hidden="1" customHeight="1" thickBot="1" x14ac:dyDescent="0.3">
      <c r="C7" s="153"/>
      <c r="D7" s="153"/>
      <c r="F7" s="153"/>
      <c r="I7" s="153"/>
    </row>
    <row r="8" spans="2:9" ht="126.75" hidden="1" thickBot="1" x14ac:dyDescent="0.3">
      <c r="B8" s="154">
        <v>7</v>
      </c>
      <c r="C8" s="155" t="s">
        <v>514</v>
      </c>
      <c r="D8" s="153"/>
      <c r="E8" s="154">
        <v>8</v>
      </c>
      <c r="F8" s="155" t="s">
        <v>520</v>
      </c>
      <c r="H8" s="154">
        <v>9</v>
      </c>
      <c r="I8" s="155" t="s">
        <v>527</v>
      </c>
    </row>
    <row r="9" spans="2:9" ht="8.25" hidden="1" customHeight="1" thickBot="1" x14ac:dyDescent="0.3">
      <c r="C9" s="153"/>
      <c r="D9" s="153"/>
      <c r="F9" s="153"/>
      <c r="I9" s="153"/>
    </row>
    <row r="10" spans="2:9" ht="168.75" hidden="1" thickBot="1" x14ac:dyDescent="0.3">
      <c r="B10" s="154">
        <v>10</v>
      </c>
      <c r="C10" s="155" t="s">
        <v>534</v>
      </c>
      <c r="D10" s="153"/>
      <c r="E10" s="154">
        <v>11</v>
      </c>
      <c r="F10" s="155" t="s">
        <v>540</v>
      </c>
      <c r="H10" s="154">
        <v>12</v>
      </c>
      <c r="I10" s="155" t="s">
        <v>547</v>
      </c>
    </row>
    <row r="11" spans="2:9" ht="8.25" hidden="1" customHeight="1" thickBot="1" x14ac:dyDescent="0.3">
      <c r="C11" s="153"/>
      <c r="D11" s="153"/>
      <c r="F11" s="153"/>
      <c r="I11" s="153"/>
    </row>
    <row r="12" spans="2:9" ht="63.75" hidden="1" thickBot="1" x14ac:dyDescent="0.3">
      <c r="B12" s="154">
        <v>13</v>
      </c>
      <c r="C12" s="155" t="s">
        <v>554</v>
      </c>
      <c r="D12" s="153"/>
      <c r="E12" s="154">
        <v>14</v>
      </c>
      <c r="F12" s="155" t="s">
        <v>560</v>
      </c>
      <c r="H12" s="154">
        <v>15</v>
      </c>
      <c r="I12" s="155" t="s">
        <v>565</v>
      </c>
    </row>
    <row r="13" spans="2:9" ht="8.25" hidden="1" customHeight="1" thickBot="1" x14ac:dyDescent="0.3">
      <c r="C13" s="153"/>
      <c r="D13" s="153"/>
      <c r="F13" s="153"/>
      <c r="I13" s="153"/>
    </row>
    <row r="14" spans="2:9" ht="105.75" hidden="1" thickBot="1" x14ac:dyDescent="0.3">
      <c r="B14" s="154">
        <v>16</v>
      </c>
      <c r="C14" s="155" t="s">
        <v>571</v>
      </c>
      <c r="D14" s="153"/>
      <c r="E14" s="154">
        <v>17</v>
      </c>
      <c r="F14" s="155" t="s">
        <v>576</v>
      </c>
      <c r="H14" s="154">
        <v>18</v>
      </c>
      <c r="I14" s="155" t="s">
        <v>582</v>
      </c>
    </row>
    <row r="15" spans="2:9" ht="8.25" hidden="1" customHeight="1" thickBot="1" x14ac:dyDescent="0.3">
      <c r="C15" s="153"/>
      <c r="D15" s="153"/>
      <c r="F15" s="153"/>
      <c r="I15" s="153"/>
    </row>
    <row r="16" spans="2:9" ht="84.75" hidden="1" thickBot="1" x14ac:dyDescent="0.3">
      <c r="B16" s="154">
        <v>19</v>
      </c>
      <c r="C16" s="155" t="s">
        <v>590</v>
      </c>
      <c r="D16" s="153"/>
      <c r="E16" s="154">
        <v>20</v>
      </c>
      <c r="F16" s="155" t="s">
        <v>597</v>
      </c>
      <c r="H16" s="154">
        <v>21</v>
      </c>
      <c r="I16" s="155" t="s">
        <v>604</v>
      </c>
    </row>
    <row r="17" spans="2:9" ht="8.25" hidden="1" customHeight="1" thickBot="1" x14ac:dyDescent="0.3">
      <c r="C17" s="153"/>
      <c r="D17" s="153"/>
      <c r="F17" s="153"/>
      <c r="I17" s="153"/>
    </row>
    <row r="18" spans="2:9" ht="63.75" hidden="1" thickBot="1" x14ac:dyDescent="0.3">
      <c r="B18" s="154">
        <v>22</v>
      </c>
      <c r="C18" s="155" t="s">
        <v>610</v>
      </c>
      <c r="D18" s="153"/>
      <c r="E18" s="154">
        <v>23</v>
      </c>
      <c r="F18" s="155" t="s">
        <v>616</v>
      </c>
      <c r="H18" s="154">
        <v>24</v>
      </c>
      <c r="I18" s="155" t="s">
        <v>622</v>
      </c>
    </row>
    <row r="19" spans="2:9" ht="8.25" hidden="1" customHeight="1" thickBot="1" x14ac:dyDescent="0.3">
      <c r="C19" s="153"/>
      <c r="D19" s="153"/>
      <c r="F19" s="153"/>
      <c r="I19" s="153"/>
    </row>
    <row r="20" spans="2:9" ht="84.75" hidden="1" thickBot="1" x14ac:dyDescent="0.3">
      <c r="B20" s="154">
        <v>25</v>
      </c>
      <c r="C20" s="155" t="s">
        <v>628</v>
      </c>
      <c r="D20" s="153"/>
      <c r="E20" s="154">
        <v>26</v>
      </c>
      <c r="F20" s="155" t="s">
        <v>635</v>
      </c>
      <c r="H20" s="154">
        <v>27</v>
      </c>
      <c r="I20" s="155" t="s">
        <v>642</v>
      </c>
    </row>
    <row r="21" spans="2:9" ht="8.25" hidden="1" customHeight="1" thickBot="1" x14ac:dyDescent="0.3">
      <c r="C21" s="153"/>
      <c r="D21" s="153"/>
      <c r="F21" s="153"/>
      <c r="I21" s="153"/>
    </row>
    <row r="22" spans="2:9" ht="63.75" hidden="1" thickBot="1" x14ac:dyDescent="0.3">
      <c r="B22" s="154">
        <v>28</v>
      </c>
      <c r="C22" s="155" t="s">
        <v>647</v>
      </c>
      <c r="D22" s="153"/>
      <c r="E22" s="154">
        <v>29</v>
      </c>
      <c r="F22" s="155" t="s">
        <v>654</v>
      </c>
      <c r="H22" s="154">
        <v>30</v>
      </c>
      <c r="I22" s="155" t="s">
        <v>660</v>
      </c>
    </row>
    <row r="23" spans="2:9" ht="8.25" hidden="1" customHeight="1" thickBot="1" x14ac:dyDescent="0.3">
      <c r="C23" s="153"/>
      <c r="D23" s="153"/>
      <c r="F23" s="153"/>
      <c r="I23" s="153"/>
    </row>
    <row r="24" spans="2:9" ht="84.75" thickBot="1" x14ac:dyDescent="0.3">
      <c r="B24" s="154">
        <v>31</v>
      </c>
      <c r="C24" s="155" t="s">
        <v>666</v>
      </c>
      <c r="D24" s="153"/>
      <c r="E24" s="154">
        <v>32</v>
      </c>
      <c r="F24" s="155" t="s">
        <v>672</v>
      </c>
      <c r="H24" s="154">
        <v>33</v>
      </c>
      <c r="I24" s="155" t="s">
        <v>677</v>
      </c>
    </row>
    <row r="25" spans="2:9" ht="8.25" customHeight="1" thickBot="1" x14ac:dyDescent="0.3">
      <c r="C25" s="153"/>
      <c r="D25" s="153"/>
      <c r="F25" s="153"/>
      <c r="I25" s="153"/>
    </row>
    <row r="26" spans="2:9" ht="105.75" thickBot="1" x14ac:dyDescent="0.3">
      <c r="B26" s="154">
        <v>34</v>
      </c>
      <c r="C26" s="155" t="s">
        <v>682</v>
      </c>
      <c r="D26" s="153"/>
      <c r="E26" s="154">
        <v>35</v>
      </c>
      <c r="F26" s="155" t="s">
        <v>687</v>
      </c>
      <c r="H26" s="154">
        <v>36</v>
      </c>
      <c r="I26" s="155" t="s">
        <v>695</v>
      </c>
    </row>
    <row r="27" spans="2:9" ht="8.25" customHeight="1" thickBot="1" x14ac:dyDescent="0.3">
      <c r="C27" s="153"/>
      <c r="D27" s="153"/>
      <c r="F27" s="153"/>
      <c r="I27" s="153"/>
    </row>
    <row r="28" spans="2:9" ht="63.75" thickBot="1" x14ac:dyDescent="0.3">
      <c r="B28" s="154">
        <v>37</v>
      </c>
      <c r="C28" s="155" t="s">
        <v>701</v>
      </c>
      <c r="D28" s="153"/>
      <c r="E28" s="154">
        <v>38</v>
      </c>
      <c r="F28" s="155" t="s">
        <v>707</v>
      </c>
      <c r="H28" s="154">
        <v>39</v>
      </c>
      <c r="I28" s="155" t="s">
        <v>713</v>
      </c>
    </row>
    <row r="29" spans="2:9" ht="8.25" customHeight="1" thickBot="1" x14ac:dyDescent="0.3">
      <c r="C29" s="153"/>
      <c r="D29" s="153"/>
      <c r="F29" s="153"/>
      <c r="I29" s="153"/>
    </row>
    <row r="30" spans="2:9" ht="63.75" thickBot="1" x14ac:dyDescent="0.3">
      <c r="B30" s="154">
        <v>40</v>
      </c>
      <c r="C30" s="155" t="s">
        <v>720</v>
      </c>
      <c r="D30" s="153"/>
      <c r="E30" s="154">
        <v>41</v>
      </c>
      <c r="F30" s="155" t="s">
        <v>727</v>
      </c>
      <c r="H30" s="154">
        <v>42</v>
      </c>
      <c r="I30" s="155" t="s">
        <v>734</v>
      </c>
    </row>
    <row r="31" spans="2:9" ht="8.25" customHeight="1" thickBot="1" x14ac:dyDescent="0.3">
      <c r="C31" s="153"/>
      <c r="D31" s="153"/>
      <c r="F31" s="153"/>
      <c r="I31" s="153"/>
    </row>
    <row r="32" spans="2:9" ht="84.75" thickBot="1" x14ac:dyDescent="0.3">
      <c r="B32" s="154">
        <v>43</v>
      </c>
      <c r="C32" s="155" t="s">
        <v>739</v>
      </c>
      <c r="D32" s="153"/>
      <c r="E32" s="154">
        <v>44</v>
      </c>
      <c r="F32" s="155" t="s">
        <v>745</v>
      </c>
      <c r="H32" s="154">
        <v>45</v>
      </c>
      <c r="I32" s="155" t="s">
        <v>750</v>
      </c>
    </row>
    <row r="33" spans="2:9" ht="8.25" customHeight="1" thickBot="1" x14ac:dyDescent="0.3">
      <c r="C33" s="153"/>
      <c r="D33" s="153"/>
      <c r="F33" s="153"/>
      <c r="I33" s="153"/>
    </row>
    <row r="34" spans="2:9" ht="105.75" thickBot="1" x14ac:dyDescent="0.3">
      <c r="B34" s="154">
        <v>46</v>
      </c>
      <c r="C34" s="155" t="s">
        <v>756</v>
      </c>
      <c r="D34" s="153"/>
      <c r="E34" s="154">
        <v>47</v>
      </c>
      <c r="F34" s="155" t="s">
        <v>762</v>
      </c>
      <c r="H34" s="154">
        <v>48</v>
      </c>
      <c r="I34" s="155" t="s">
        <v>768</v>
      </c>
    </row>
    <row r="35" spans="2:9" ht="8.25" customHeight="1" thickBot="1" x14ac:dyDescent="0.3">
      <c r="C35" s="153"/>
      <c r="D35" s="153"/>
      <c r="F35" s="153"/>
      <c r="I35" s="153"/>
    </row>
    <row r="36" spans="2:9" ht="126.75" thickBot="1" x14ac:dyDescent="0.3">
      <c r="B36" s="154">
        <v>49</v>
      </c>
      <c r="C36" s="155" t="s">
        <v>774</v>
      </c>
      <c r="D36" s="153"/>
      <c r="E36" s="154">
        <v>50</v>
      </c>
      <c r="F36" s="155" t="s">
        <v>780</v>
      </c>
      <c r="H36" s="154">
        <v>51</v>
      </c>
      <c r="I36" s="155" t="s">
        <v>785</v>
      </c>
    </row>
    <row r="37" spans="2:9" ht="8.25" customHeight="1" thickBot="1" x14ac:dyDescent="0.3">
      <c r="C37" s="153"/>
      <c r="D37" s="153"/>
      <c r="F37" s="153"/>
      <c r="I37" s="153"/>
    </row>
    <row r="38" spans="2:9" ht="147.75" thickBot="1" x14ac:dyDescent="0.3">
      <c r="B38" s="154">
        <v>52</v>
      </c>
      <c r="C38" s="155" t="s">
        <v>791</v>
      </c>
      <c r="D38" s="153"/>
      <c r="E38" s="154">
        <v>53</v>
      </c>
      <c r="F38" s="155" t="s">
        <v>797</v>
      </c>
      <c r="H38" s="154">
        <v>54</v>
      </c>
      <c r="I38" s="155" t="s">
        <v>802</v>
      </c>
    </row>
    <row r="39" spans="2:9" ht="8.25" customHeight="1" thickBot="1" x14ac:dyDescent="0.3">
      <c r="C39" s="153"/>
      <c r="D39" s="153"/>
      <c r="F39" s="153"/>
      <c r="I39" s="153"/>
    </row>
    <row r="40" spans="2:9" ht="84.75" thickBot="1" x14ac:dyDescent="0.3">
      <c r="B40" s="154">
        <v>55</v>
      </c>
      <c r="C40" s="155" t="s">
        <v>808</v>
      </c>
      <c r="D40" s="153"/>
      <c r="E40" s="154">
        <v>56</v>
      </c>
      <c r="F40" s="155" t="s">
        <v>813</v>
      </c>
      <c r="H40" s="154">
        <v>57</v>
      </c>
      <c r="I40" s="155" t="s">
        <v>819</v>
      </c>
    </row>
    <row r="41" spans="2:9" ht="8.25" customHeight="1" thickBot="1" x14ac:dyDescent="0.3">
      <c r="C41" s="153"/>
      <c r="D41" s="153"/>
      <c r="F41" s="153"/>
      <c r="I41" s="153"/>
    </row>
    <row r="42" spans="2:9" ht="105.75" thickBot="1" x14ac:dyDescent="0.3">
      <c r="B42" s="154">
        <v>58</v>
      </c>
      <c r="C42" s="155" t="s">
        <v>825</v>
      </c>
      <c r="D42" s="153"/>
      <c r="E42" s="154">
        <v>59</v>
      </c>
      <c r="F42" s="155" t="s">
        <v>832</v>
      </c>
      <c r="H42" s="154">
        <v>60</v>
      </c>
      <c r="I42" s="155" t="s">
        <v>837</v>
      </c>
    </row>
    <row r="43" spans="2:9" ht="8.25" customHeight="1" thickBot="1" x14ac:dyDescent="0.3">
      <c r="C43" s="153"/>
      <c r="D43" s="153"/>
      <c r="F43" s="153"/>
      <c r="I43" s="153"/>
    </row>
    <row r="44" spans="2:9" ht="189.75" thickBot="1" x14ac:dyDescent="0.3">
      <c r="B44" s="154">
        <v>61</v>
      </c>
      <c r="C44" s="155" t="s">
        <v>845</v>
      </c>
      <c r="D44" s="153"/>
      <c r="E44" s="154">
        <v>62</v>
      </c>
      <c r="F44" s="155" t="s">
        <v>851</v>
      </c>
      <c r="H44" s="154">
        <v>63</v>
      </c>
      <c r="I44" s="155" t="s">
        <v>857</v>
      </c>
    </row>
    <row r="45" spans="2:9" ht="8.25" customHeight="1" thickBot="1" x14ac:dyDescent="0.3">
      <c r="C45" s="153"/>
      <c r="D45" s="153"/>
      <c r="F45" s="153"/>
      <c r="I45" s="153"/>
    </row>
    <row r="46" spans="2:9" ht="56.25" customHeight="1" thickBot="1" x14ac:dyDescent="0.3">
      <c r="B46" s="154">
        <v>64</v>
      </c>
      <c r="C46" s="155" t="s">
        <v>863</v>
      </c>
      <c r="D46" s="153"/>
      <c r="E46" s="154">
        <v>65</v>
      </c>
      <c r="F46" s="155" t="s">
        <v>869</v>
      </c>
      <c r="I46" s="153"/>
    </row>
    <row r="47" spans="2:9" x14ac:dyDescent="0.25">
      <c r="C47" s="153"/>
      <c r="D47" s="153"/>
      <c r="F47" s="153"/>
      <c r="I47" s="153"/>
    </row>
    <row r="48" spans="2:9" x14ac:dyDescent="0.25">
      <c r="C48" s="153"/>
      <c r="D48" s="153"/>
      <c r="F48" s="153"/>
      <c r="I48" s="153"/>
    </row>
    <row r="49" spans="3:9" x14ac:dyDescent="0.25">
      <c r="C49" s="153"/>
      <c r="D49" s="153"/>
      <c r="F49" s="153"/>
      <c r="I49" s="153"/>
    </row>
    <row r="50" spans="3:9" x14ac:dyDescent="0.25">
      <c r="C50" s="153"/>
      <c r="D50" s="153"/>
      <c r="F50" s="153"/>
      <c r="I50" s="153"/>
    </row>
    <row r="51" spans="3:9" x14ac:dyDescent="0.25">
      <c r="C51" s="153"/>
      <c r="D51" s="153"/>
      <c r="F51" s="153"/>
      <c r="I51" s="153"/>
    </row>
    <row r="52" spans="3:9" x14ac:dyDescent="0.25">
      <c r="C52" s="153"/>
      <c r="D52" s="153"/>
      <c r="F52" s="153"/>
      <c r="I52" s="153"/>
    </row>
    <row r="53" spans="3:9" x14ac:dyDescent="0.25">
      <c r="C53" s="153"/>
      <c r="D53" s="153"/>
      <c r="F53" s="153"/>
      <c r="I53" s="153"/>
    </row>
    <row r="54" spans="3:9" x14ac:dyDescent="0.25">
      <c r="C54" s="153"/>
      <c r="D54" s="153"/>
      <c r="F54" s="153"/>
      <c r="I54" s="153"/>
    </row>
    <row r="55" spans="3:9" x14ac:dyDescent="0.25">
      <c r="C55" s="153"/>
      <c r="D55" s="153"/>
      <c r="F55" s="153"/>
      <c r="I55" s="153"/>
    </row>
    <row r="56" spans="3:9" x14ac:dyDescent="0.25">
      <c r="C56" s="153"/>
      <c r="D56" s="153"/>
      <c r="F56" s="153"/>
      <c r="I56" s="153"/>
    </row>
    <row r="57" spans="3:9" x14ac:dyDescent="0.25">
      <c r="C57" s="153"/>
      <c r="D57" s="153"/>
      <c r="F57" s="153"/>
      <c r="I57" s="153"/>
    </row>
    <row r="58" spans="3:9" x14ac:dyDescent="0.25">
      <c r="C58" s="153"/>
      <c r="D58" s="153"/>
      <c r="F58" s="153"/>
      <c r="I58" s="153"/>
    </row>
    <row r="59" spans="3:9" x14ac:dyDescent="0.25">
      <c r="C59" s="153"/>
      <c r="D59" s="153"/>
      <c r="F59" s="153"/>
      <c r="I59" s="153"/>
    </row>
    <row r="60" spans="3:9" x14ac:dyDescent="0.25">
      <c r="C60" s="153"/>
      <c r="D60" s="153"/>
      <c r="F60" s="153"/>
      <c r="I60" s="153"/>
    </row>
    <row r="61" spans="3:9" x14ac:dyDescent="0.25">
      <c r="C61" s="153"/>
      <c r="D61" s="153"/>
      <c r="F61" s="153"/>
      <c r="I61" s="153"/>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11352-3400-459C-800E-2DC88893D923}">
  <dimension ref="B1:D21"/>
  <sheetViews>
    <sheetView workbookViewId="0">
      <selection activeCell="G15" sqref="G15"/>
    </sheetView>
  </sheetViews>
  <sheetFormatPr baseColWidth="10" defaultRowHeight="15" x14ac:dyDescent="0.25"/>
  <cols>
    <col min="2" max="2" width="26.7109375" customWidth="1"/>
    <col min="3" max="3" width="38.85546875" customWidth="1"/>
    <col min="4" max="4" width="38.140625" customWidth="1"/>
  </cols>
  <sheetData>
    <row r="1" spans="2:4" s="187" customFormat="1" ht="15.75" customHeight="1" x14ac:dyDescent="0.25">
      <c r="B1" s="484"/>
      <c r="C1" s="487" t="s">
        <v>1854</v>
      </c>
      <c r="D1" s="484"/>
    </row>
    <row r="2" spans="2:4" s="187" customFormat="1" ht="15.75" customHeight="1" x14ac:dyDescent="0.25">
      <c r="B2" s="485"/>
      <c r="C2" s="488"/>
      <c r="D2" s="485"/>
    </row>
    <row r="3" spans="2:4" s="187" customFormat="1" ht="15.75" customHeight="1" x14ac:dyDescent="0.25">
      <c r="B3" s="485"/>
      <c r="C3" s="488"/>
      <c r="D3" s="485"/>
    </row>
    <row r="4" spans="2:4" s="187" customFormat="1" ht="15.75" thickBot="1" x14ac:dyDescent="0.3">
      <c r="B4" s="486"/>
      <c r="C4" s="489"/>
      <c r="D4" s="486"/>
    </row>
    <row r="7" spans="2:4" ht="24" x14ac:dyDescent="0.25">
      <c r="B7" s="740" t="s">
        <v>1819</v>
      </c>
      <c r="C7" s="740" t="s">
        <v>1820</v>
      </c>
      <c r="D7" s="740" t="s">
        <v>1849</v>
      </c>
    </row>
    <row r="8" spans="2:4" x14ac:dyDescent="0.25">
      <c r="B8" s="741" t="s">
        <v>1531</v>
      </c>
      <c r="C8" s="742" t="s">
        <v>1821</v>
      </c>
      <c r="D8" s="742" t="s">
        <v>1837</v>
      </c>
    </row>
    <row r="9" spans="2:4" x14ac:dyDescent="0.25">
      <c r="B9" s="741"/>
      <c r="C9" s="742" t="s">
        <v>1822</v>
      </c>
      <c r="D9" s="742" t="s">
        <v>1838</v>
      </c>
    </row>
    <row r="10" spans="2:4" x14ac:dyDescent="0.25">
      <c r="B10" s="741"/>
      <c r="C10" s="742" t="s">
        <v>1823</v>
      </c>
      <c r="D10" s="742" t="s">
        <v>1839</v>
      </c>
    </row>
    <row r="11" spans="2:4" x14ac:dyDescent="0.25">
      <c r="B11" s="741" t="s">
        <v>1824</v>
      </c>
      <c r="C11" s="743" t="s">
        <v>1836</v>
      </c>
      <c r="D11" s="742" t="s">
        <v>1840</v>
      </c>
    </row>
    <row r="12" spans="2:4" x14ac:dyDescent="0.25">
      <c r="B12" s="741"/>
      <c r="C12" s="743" t="s">
        <v>1835</v>
      </c>
      <c r="D12" s="742" t="s">
        <v>1841</v>
      </c>
    </row>
    <row r="13" spans="2:4" x14ac:dyDescent="0.25">
      <c r="B13" s="741"/>
      <c r="C13" s="743" t="s">
        <v>1834</v>
      </c>
      <c r="D13" s="742" t="s">
        <v>1842</v>
      </c>
    </row>
    <row r="14" spans="2:4" x14ac:dyDescent="0.25">
      <c r="B14" s="741"/>
      <c r="C14" s="743" t="s">
        <v>1827</v>
      </c>
      <c r="D14" s="742" t="s">
        <v>1843</v>
      </c>
    </row>
    <row r="15" spans="2:4" x14ac:dyDescent="0.25">
      <c r="B15" s="741"/>
      <c r="C15" s="743" t="s">
        <v>1829</v>
      </c>
      <c r="D15" s="742" t="s">
        <v>1844</v>
      </c>
    </row>
    <row r="16" spans="2:4" x14ac:dyDescent="0.25">
      <c r="B16" s="741"/>
      <c r="C16" s="743" t="s">
        <v>1830</v>
      </c>
      <c r="D16" s="742" t="s">
        <v>1845</v>
      </c>
    </row>
    <row r="17" spans="2:4" x14ac:dyDescent="0.25">
      <c r="B17" s="741"/>
      <c r="C17" s="743" t="s">
        <v>1831</v>
      </c>
      <c r="D17" s="742" t="s">
        <v>1846</v>
      </c>
    </row>
    <row r="18" spans="2:4" x14ac:dyDescent="0.25">
      <c r="B18" s="741"/>
      <c r="C18" s="743" t="s">
        <v>1832</v>
      </c>
      <c r="D18" s="742" t="s">
        <v>1847</v>
      </c>
    </row>
    <row r="19" spans="2:4" x14ac:dyDescent="0.25">
      <c r="B19" s="741"/>
      <c r="C19" s="743" t="s">
        <v>1833</v>
      </c>
      <c r="D19" s="742" t="s">
        <v>1848</v>
      </c>
    </row>
    <row r="20" spans="2:4" x14ac:dyDescent="0.25">
      <c r="B20" s="741"/>
      <c r="C20" s="743" t="s">
        <v>1828</v>
      </c>
      <c r="D20" s="742" t="s">
        <v>1839</v>
      </c>
    </row>
    <row r="21" spans="2:4" ht="24" x14ac:dyDescent="0.25">
      <c r="B21" s="742" t="s">
        <v>1825</v>
      </c>
      <c r="C21" s="742" t="s">
        <v>1826</v>
      </c>
      <c r="D21" s="742" t="s">
        <v>1839</v>
      </c>
    </row>
  </sheetData>
  <mergeCells count="5">
    <mergeCell ref="C1:C4"/>
    <mergeCell ref="D1:D4"/>
    <mergeCell ref="B8:B10"/>
    <mergeCell ref="B11:B20"/>
    <mergeCell ref="B1:B4"/>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67F5E-4813-4059-BEBA-5A4DEF3EC521}">
  <sheetPr codeName="Hoja26"/>
  <dimension ref="A1:G7"/>
  <sheetViews>
    <sheetView workbookViewId="0">
      <selection activeCell="B3" sqref="B3"/>
    </sheetView>
  </sheetViews>
  <sheetFormatPr baseColWidth="10" defaultColWidth="11.42578125" defaultRowHeight="15" x14ac:dyDescent="0.25"/>
  <cols>
    <col min="2" max="2" width="7.85546875" customWidth="1"/>
    <col min="3" max="3" width="6.28515625" bestFit="1" customWidth="1"/>
    <col min="4" max="4" width="13.42578125" customWidth="1"/>
    <col min="5" max="6" width="9.85546875" customWidth="1"/>
    <col min="7" max="7" width="22.5703125" customWidth="1"/>
  </cols>
  <sheetData>
    <row r="1" spans="1:7" x14ac:dyDescent="0.25">
      <c r="A1" s="333" t="s">
        <v>1683</v>
      </c>
      <c r="B1" s="333"/>
      <c r="C1" s="333" t="s">
        <v>1684</v>
      </c>
      <c r="D1" s="333"/>
      <c r="E1" s="333" t="s">
        <v>1685</v>
      </c>
      <c r="F1" s="333"/>
      <c r="G1" s="1" t="s">
        <v>1686</v>
      </c>
    </row>
    <row r="2" spans="1:7" x14ac:dyDescent="0.25">
      <c r="A2" t="s">
        <v>479</v>
      </c>
      <c r="B2">
        <v>0</v>
      </c>
      <c r="C2" t="s">
        <v>1687</v>
      </c>
      <c r="D2">
        <v>10</v>
      </c>
      <c r="E2" t="s">
        <v>1687</v>
      </c>
      <c r="F2">
        <v>0</v>
      </c>
      <c r="G2">
        <v>0</v>
      </c>
    </row>
    <row r="3" spans="1:7" x14ac:dyDescent="0.25">
      <c r="A3" t="s">
        <v>480</v>
      </c>
      <c r="B3">
        <v>10</v>
      </c>
      <c r="C3" t="s">
        <v>1688</v>
      </c>
      <c r="D3">
        <v>5</v>
      </c>
      <c r="E3" t="s">
        <v>1688</v>
      </c>
      <c r="F3">
        <v>5</v>
      </c>
      <c r="G3">
        <v>1</v>
      </c>
    </row>
    <row r="4" spans="1:7" x14ac:dyDescent="0.25">
      <c r="C4" t="s">
        <v>1689</v>
      </c>
      <c r="D4">
        <v>0</v>
      </c>
      <c r="E4" t="s">
        <v>1689</v>
      </c>
      <c r="F4">
        <v>10</v>
      </c>
      <c r="G4">
        <v>2</v>
      </c>
    </row>
    <row r="5" spans="1:7" x14ac:dyDescent="0.25">
      <c r="G5">
        <v>3</v>
      </c>
    </row>
    <row r="6" spans="1:7" x14ac:dyDescent="0.25">
      <c r="G6">
        <v>4</v>
      </c>
    </row>
    <row r="7" spans="1:7" x14ac:dyDescent="0.25">
      <c r="G7">
        <v>5</v>
      </c>
    </row>
  </sheetData>
  <mergeCells count="3">
    <mergeCell ref="A1:B1"/>
    <mergeCell ref="C1:D1"/>
    <mergeCell ref="E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74191-F13A-4AD1-985A-07780C0ADFD8}">
  <sheetPr codeName="Hoja3"/>
  <dimension ref="B1:J30"/>
  <sheetViews>
    <sheetView showGridLines="0" topLeftCell="C9" zoomScale="80" zoomScaleNormal="80" workbookViewId="0">
      <selection activeCell="C1" sqref="C1:F3"/>
    </sheetView>
  </sheetViews>
  <sheetFormatPr baseColWidth="10" defaultColWidth="11.42578125" defaultRowHeight="15" x14ac:dyDescent="0.25"/>
  <cols>
    <col min="1" max="1" width="5.42578125" customWidth="1"/>
    <col min="2" max="2" width="60.42578125" style="14" customWidth="1"/>
    <col min="3" max="4" width="40.7109375" style="14" customWidth="1"/>
    <col min="5" max="5" width="23.85546875" hidden="1" customWidth="1"/>
    <col min="6" max="6" width="0" hidden="1" customWidth="1"/>
  </cols>
  <sheetData>
    <row r="1" spans="2:10" ht="24.75" customHeight="1" thickTop="1" x14ac:dyDescent="0.25">
      <c r="B1" s="39"/>
      <c r="C1" s="334" t="s">
        <v>67</v>
      </c>
      <c r="D1" s="335"/>
      <c r="E1" s="335"/>
      <c r="F1" s="336"/>
      <c r="G1" s="319"/>
      <c r="H1" s="319"/>
      <c r="I1" s="319"/>
      <c r="J1" s="319"/>
    </row>
    <row r="2" spans="2:10" ht="24.75" customHeight="1" x14ac:dyDescent="0.25">
      <c r="B2" s="40"/>
      <c r="C2" s="337"/>
      <c r="D2" s="338"/>
      <c r="E2" s="338"/>
      <c r="F2" s="339"/>
      <c r="G2" s="320"/>
      <c r="H2" s="320"/>
      <c r="I2" s="320"/>
      <c r="J2" s="320"/>
    </row>
    <row r="3" spans="2:10" ht="24.75" customHeight="1" thickBot="1" x14ac:dyDescent="0.3">
      <c r="B3" s="41"/>
      <c r="C3" s="340"/>
      <c r="D3" s="341"/>
      <c r="E3" s="341"/>
      <c r="F3" s="342"/>
      <c r="G3" s="321"/>
      <c r="H3" s="321"/>
      <c r="I3" s="321"/>
      <c r="J3" s="321"/>
    </row>
    <row r="4" spans="2:10" ht="15.75" thickTop="1" x14ac:dyDescent="0.25">
      <c r="B4"/>
      <c r="C4"/>
      <c r="D4"/>
    </row>
    <row r="5" spans="2:10" ht="15.75" thickBot="1" x14ac:dyDescent="0.3"/>
    <row r="6" spans="2:10" ht="16.5" thickBot="1" x14ac:dyDescent="0.3">
      <c r="B6" s="44" t="s">
        <v>68</v>
      </c>
      <c r="C6" s="44" t="s">
        <v>24</v>
      </c>
      <c r="D6" s="343" t="s">
        <v>69</v>
      </c>
      <c r="E6" s="344"/>
      <c r="F6" s="344"/>
      <c r="G6" s="344"/>
      <c r="H6" s="344"/>
      <c r="I6" s="344"/>
      <c r="J6" s="345"/>
    </row>
    <row r="7" spans="2:10" ht="63.75" customHeight="1" thickBot="1" x14ac:dyDescent="0.3">
      <c r="B7" s="42" t="s">
        <v>70</v>
      </c>
      <c r="C7" s="42" t="s">
        <v>4</v>
      </c>
      <c r="D7" s="346" t="s">
        <v>71</v>
      </c>
      <c r="E7" s="347"/>
      <c r="F7" s="347"/>
      <c r="G7" s="347"/>
      <c r="H7" s="347"/>
      <c r="I7" s="347"/>
      <c r="J7" s="348"/>
    </row>
    <row r="8" spans="2:10" ht="80.25" customHeight="1" thickBot="1" x14ac:dyDescent="0.3">
      <c r="B8" s="43" t="s">
        <v>72</v>
      </c>
      <c r="C8" s="42" t="s">
        <v>10</v>
      </c>
      <c r="D8" s="346" t="s">
        <v>73</v>
      </c>
      <c r="E8" s="347"/>
      <c r="F8" s="347"/>
      <c r="G8" s="347"/>
      <c r="H8" s="347"/>
      <c r="I8" s="347"/>
      <c r="J8" s="348"/>
    </row>
    <row r="9" spans="2:10" ht="78.75" customHeight="1" thickBot="1" x14ac:dyDescent="0.3">
      <c r="B9" s="42" t="s">
        <v>74</v>
      </c>
      <c r="C9" s="42" t="s">
        <v>75</v>
      </c>
      <c r="D9" s="346" t="s">
        <v>76</v>
      </c>
      <c r="E9" s="349"/>
      <c r="F9" s="349"/>
      <c r="G9" s="349"/>
      <c r="H9" s="349"/>
      <c r="I9" s="349"/>
      <c r="J9" s="350"/>
    </row>
    <row r="10" spans="2:10" ht="15.75" thickBot="1" x14ac:dyDescent="0.3">
      <c r="B10" s="42" t="s">
        <v>77</v>
      </c>
      <c r="C10" s="42" t="s">
        <v>78</v>
      </c>
      <c r="D10" s="351" t="s">
        <v>79</v>
      </c>
      <c r="E10" s="352"/>
      <c r="F10" s="352"/>
      <c r="G10" s="352"/>
      <c r="H10" s="352"/>
      <c r="I10" s="352"/>
      <c r="J10" s="353"/>
    </row>
    <row r="11" spans="2:10" ht="15.75" thickBot="1" x14ac:dyDescent="0.3">
      <c r="B11" s="42" t="s">
        <v>80</v>
      </c>
      <c r="C11" s="42" t="s">
        <v>81</v>
      </c>
      <c r="D11" s="354"/>
      <c r="E11" s="355"/>
      <c r="F11" s="355"/>
      <c r="G11" s="355"/>
      <c r="H11" s="355"/>
      <c r="I11" s="355"/>
      <c r="J11" s="356"/>
    </row>
    <row r="12" spans="2:10" ht="15.75" thickBot="1" x14ac:dyDescent="0.3">
      <c r="B12" s="42" t="s">
        <v>82</v>
      </c>
      <c r="C12" s="42" t="s">
        <v>78</v>
      </c>
      <c r="D12" s="354"/>
      <c r="E12" s="355"/>
      <c r="F12" s="355"/>
      <c r="G12" s="355"/>
      <c r="H12" s="355"/>
      <c r="I12" s="355"/>
      <c r="J12" s="356"/>
    </row>
    <row r="13" spans="2:10" ht="15.75" thickBot="1" x14ac:dyDescent="0.3">
      <c r="B13" s="42" t="s">
        <v>83</v>
      </c>
      <c r="C13" s="42" t="s">
        <v>84</v>
      </c>
      <c r="D13" s="357"/>
      <c r="E13" s="358"/>
      <c r="F13" s="358"/>
      <c r="G13" s="358"/>
      <c r="H13" s="358"/>
      <c r="I13" s="358"/>
      <c r="J13" s="359"/>
    </row>
    <row r="14" spans="2:10" ht="99" customHeight="1" thickBot="1" x14ac:dyDescent="0.3">
      <c r="B14" s="42" t="s">
        <v>85</v>
      </c>
      <c r="C14" s="42" t="s">
        <v>86</v>
      </c>
      <c r="D14" s="346" t="s">
        <v>87</v>
      </c>
      <c r="E14" s="349"/>
      <c r="F14" s="349"/>
      <c r="G14" s="349"/>
      <c r="H14" s="349"/>
      <c r="I14" s="349"/>
      <c r="J14" s="350"/>
    </row>
    <row r="15" spans="2:10" ht="15.75" thickBot="1" x14ac:dyDescent="0.3">
      <c r="B15" s="42" t="s">
        <v>88</v>
      </c>
      <c r="C15" s="42" t="s">
        <v>89</v>
      </c>
      <c r="D15" s="351" t="s">
        <v>90</v>
      </c>
      <c r="E15" s="352"/>
      <c r="F15" s="352"/>
      <c r="G15" s="352"/>
      <c r="H15" s="352"/>
      <c r="I15" s="352"/>
      <c r="J15" s="353"/>
    </row>
    <row r="16" spans="2:10" ht="15.75" thickBot="1" x14ac:dyDescent="0.3">
      <c r="B16" s="42" t="s">
        <v>91</v>
      </c>
      <c r="C16" s="42" t="s">
        <v>92</v>
      </c>
      <c r="D16" s="354"/>
      <c r="E16" s="355"/>
      <c r="F16" s="355"/>
      <c r="G16" s="355"/>
      <c r="H16" s="355"/>
      <c r="I16" s="355"/>
      <c r="J16" s="356"/>
    </row>
    <row r="17" spans="2:10" ht="15.75" thickBot="1" x14ac:dyDescent="0.3">
      <c r="B17" s="42" t="s">
        <v>93</v>
      </c>
      <c r="C17" s="42" t="s">
        <v>94</v>
      </c>
      <c r="D17" s="354"/>
      <c r="E17" s="355"/>
      <c r="F17" s="355"/>
      <c r="G17" s="355"/>
      <c r="H17" s="355"/>
      <c r="I17" s="355"/>
      <c r="J17" s="356"/>
    </row>
    <row r="18" spans="2:10" ht="15.75" thickBot="1" x14ac:dyDescent="0.3">
      <c r="B18" s="42" t="s">
        <v>95</v>
      </c>
      <c r="C18" s="42" t="s">
        <v>96</v>
      </c>
      <c r="D18" s="354"/>
      <c r="E18" s="355"/>
      <c r="F18" s="355"/>
      <c r="G18" s="355"/>
      <c r="H18" s="355"/>
      <c r="I18" s="355"/>
      <c r="J18" s="356"/>
    </row>
    <row r="19" spans="2:10" ht="15.75" thickBot="1" x14ac:dyDescent="0.3">
      <c r="B19" s="42" t="s">
        <v>97</v>
      </c>
      <c r="C19" s="42" t="s">
        <v>98</v>
      </c>
      <c r="D19" s="354"/>
      <c r="E19" s="355"/>
      <c r="F19" s="355"/>
      <c r="G19" s="355"/>
      <c r="H19" s="355"/>
      <c r="I19" s="355"/>
      <c r="J19" s="356"/>
    </row>
    <row r="20" spans="2:10" ht="15.75" thickBot="1" x14ac:dyDescent="0.3">
      <c r="B20" s="42" t="s">
        <v>99</v>
      </c>
      <c r="C20" s="42" t="s">
        <v>100</v>
      </c>
      <c r="D20" s="357"/>
      <c r="E20" s="358"/>
      <c r="F20" s="358"/>
      <c r="G20" s="358"/>
      <c r="H20" s="358"/>
      <c r="I20" s="358"/>
      <c r="J20" s="359"/>
    </row>
    <row r="21" spans="2:10" ht="15.75" thickBot="1" x14ac:dyDescent="0.3">
      <c r="B21" s="360" t="s">
        <v>101</v>
      </c>
      <c r="C21" s="361"/>
      <c r="D21" s="361"/>
      <c r="E21" s="361"/>
      <c r="F21" s="361"/>
      <c r="G21" s="361"/>
      <c r="H21" s="361"/>
      <c r="I21" s="361"/>
      <c r="J21" s="362"/>
    </row>
    <row r="22" spans="2:10" ht="15.75" thickBot="1" x14ac:dyDescent="0.3">
      <c r="B22" s="42" t="s">
        <v>102</v>
      </c>
      <c r="C22" s="42" t="s">
        <v>103</v>
      </c>
      <c r="D22" s="351" t="s">
        <v>104</v>
      </c>
      <c r="E22" s="352"/>
      <c r="F22" s="352"/>
      <c r="G22" s="352"/>
      <c r="H22" s="352"/>
      <c r="I22" s="352"/>
      <c r="J22" s="353"/>
    </row>
    <row r="23" spans="2:10" ht="15.75" thickBot="1" x14ac:dyDescent="0.3">
      <c r="B23" s="42" t="s">
        <v>105</v>
      </c>
      <c r="C23" s="42" t="s">
        <v>106</v>
      </c>
      <c r="D23" s="354"/>
      <c r="E23" s="355"/>
      <c r="F23" s="355"/>
      <c r="G23" s="355"/>
      <c r="H23" s="355"/>
      <c r="I23" s="355"/>
      <c r="J23" s="356"/>
    </row>
    <row r="24" spans="2:10" ht="15.75" thickBot="1" x14ac:dyDescent="0.3">
      <c r="B24" s="42" t="s">
        <v>107</v>
      </c>
      <c r="C24" s="42"/>
      <c r="D24" s="354"/>
      <c r="E24" s="355"/>
      <c r="F24" s="355"/>
      <c r="G24" s="355"/>
      <c r="H24" s="355"/>
      <c r="I24" s="355"/>
      <c r="J24" s="356"/>
    </row>
    <row r="25" spans="2:10" ht="15.75" thickBot="1" x14ac:dyDescent="0.3">
      <c r="B25" s="42" t="s">
        <v>108</v>
      </c>
      <c r="C25" s="42"/>
      <c r="D25" s="354"/>
      <c r="E25" s="355"/>
      <c r="F25" s="355"/>
      <c r="G25" s="355"/>
      <c r="H25" s="355"/>
      <c r="I25" s="355"/>
      <c r="J25" s="356"/>
    </row>
    <row r="26" spans="2:10" ht="15.75" thickBot="1" x14ac:dyDescent="0.3">
      <c r="B26" s="42" t="s">
        <v>109</v>
      </c>
      <c r="C26" s="42"/>
      <c r="D26" s="354"/>
      <c r="E26" s="355"/>
      <c r="F26" s="355"/>
      <c r="G26" s="355"/>
      <c r="H26" s="355"/>
      <c r="I26" s="355"/>
      <c r="J26" s="356"/>
    </row>
    <row r="27" spans="2:10" ht="15.75" thickBot="1" x14ac:dyDescent="0.3">
      <c r="B27" s="42" t="s">
        <v>110</v>
      </c>
      <c r="C27" s="42"/>
      <c r="D27" s="354"/>
      <c r="E27" s="355"/>
      <c r="F27" s="355"/>
      <c r="G27" s="355"/>
      <c r="H27" s="355"/>
      <c r="I27" s="355"/>
      <c r="J27" s="356"/>
    </row>
    <row r="28" spans="2:10" ht="15.75" thickBot="1" x14ac:dyDescent="0.3">
      <c r="B28" s="42" t="s">
        <v>111</v>
      </c>
      <c r="C28" s="42"/>
      <c r="D28" s="354"/>
      <c r="E28" s="355"/>
      <c r="F28" s="355"/>
      <c r="G28" s="355"/>
      <c r="H28" s="355"/>
      <c r="I28" s="355"/>
      <c r="J28" s="356"/>
    </row>
    <row r="29" spans="2:10" ht="15.75" thickBot="1" x14ac:dyDescent="0.3">
      <c r="B29" s="42" t="s">
        <v>112</v>
      </c>
      <c r="C29" s="42"/>
      <c r="D29" s="357"/>
      <c r="E29" s="358"/>
      <c r="F29" s="358"/>
      <c r="G29" s="358"/>
      <c r="H29" s="358"/>
      <c r="I29" s="358"/>
      <c r="J29" s="359"/>
    </row>
    <row r="30" spans="2:10" ht="47.25" customHeight="1" x14ac:dyDescent="0.25">
      <c r="B30" s="15"/>
      <c r="C30" s="15"/>
      <c r="D30" s="15"/>
    </row>
  </sheetData>
  <mergeCells count="11">
    <mergeCell ref="D9:J9"/>
    <mergeCell ref="D15:J20"/>
    <mergeCell ref="B21:J21"/>
    <mergeCell ref="D22:J29"/>
    <mergeCell ref="D14:J14"/>
    <mergeCell ref="D10:J13"/>
    <mergeCell ref="G1:J3"/>
    <mergeCell ref="C1:F3"/>
    <mergeCell ref="D6:J6"/>
    <mergeCell ref="D7:J7"/>
    <mergeCell ref="D8:J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CF081-06D9-4AA8-808D-0A2BE5FEB4DD}">
  <sheetPr codeName="Hoja4"/>
  <dimension ref="B6:F20"/>
  <sheetViews>
    <sheetView showGridLines="0" topLeftCell="A17" zoomScale="80" zoomScaleNormal="80" workbookViewId="0">
      <selection activeCell="B9" sqref="B9:C9"/>
    </sheetView>
  </sheetViews>
  <sheetFormatPr baseColWidth="10" defaultColWidth="11.42578125" defaultRowHeight="15" x14ac:dyDescent="0.25"/>
  <cols>
    <col min="1" max="1" width="5.42578125" customWidth="1"/>
    <col min="2" max="5" width="40.7109375" style="14" customWidth="1"/>
    <col min="6" max="6" width="23.85546875" hidden="1" customWidth="1"/>
    <col min="7" max="7" width="0" hidden="1" customWidth="1"/>
  </cols>
  <sheetData>
    <row r="6" spans="2:5" s="16" customFormat="1" ht="73.5" customHeight="1" x14ac:dyDescent="0.3">
      <c r="B6" s="363" t="s">
        <v>113</v>
      </c>
      <c r="C6" s="365"/>
      <c r="D6" s="365"/>
      <c r="E6" s="365"/>
    </row>
    <row r="7" spans="2:5" s="16" customFormat="1" ht="111.75" customHeight="1" x14ac:dyDescent="0.3">
      <c r="B7" s="363" t="s">
        <v>114</v>
      </c>
      <c r="C7" s="365"/>
      <c r="D7" s="365"/>
      <c r="E7" s="365"/>
    </row>
    <row r="8" spans="2:5" s="16" customFormat="1" ht="71.25" customHeight="1" x14ac:dyDescent="0.3">
      <c r="B8" s="363" t="s">
        <v>115</v>
      </c>
      <c r="C8" s="363"/>
      <c r="D8" s="363" t="s">
        <v>116</v>
      </c>
      <c r="E8" s="363"/>
    </row>
    <row r="9" spans="2:5" s="16" customFormat="1" ht="71.25" customHeight="1" x14ac:dyDescent="0.3">
      <c r="B9" s="363" t="s">
        <v>117</v>
      </c>
      <c r="C9" s="363"/>
      <c r="D9" s="363" t="s">
        <v>118</v>
      </c>
      <c r="E9" s="363"/>
    </row>
    <row r="10" spans="2:5" s="16" customFormat="1" ht="71.25" customHeight="1" x14ac:dyDescent="0.3">
      <c r="B10" s="363" t="s">
        <v>119</v>
      </c>
      <c r="C10" s="363"/>
      <c r="D10" s="363" t="s">
        <v>120</v>
      </c>
      <c r="E10" s="363"/>
    </row>
    <row r="11" spans="2:5" s="16" customFormat="1" ht="15" customHeight="1" x14ac:dyDescent="0.3">
      <c r="B11" s="363"/>
      <c r="C11" s="363"/>
      <c r="D11" s="363"/>
      <c r="E11" s="363"/>
    </row>
    <row r="12" spans="2:5" s="16" customFormat="1" ht="71.25" customHeight="1" x14ac:dyDescent="0.3">
      <c r="B12" s="363" t="s">
        <v>121</v>
      </c>
      <c r="C12" s="363"/>
      <c r="D12" s="363" t="s">
        <v>122</v>
      </c>
      <c r="E12" s="363"/>
    </row>
    <row r="13" spans="2:5" s="16" customFormat="1" ht="71.25" customHeight="1" x14ac:dyDescent="0.3">
      <c r="B13" s="363" t="s">
        <v>123</v>
      </c>
      <c r="C13" s="363"/>
      <c r="D13" s="363" t="s">
        <v>124</v>
      </c>
      <c r="E13" s="363"/>
    </row>
    <row r="14" spans="2:5" s="16" customFormat="1" ht="71.25" customHeight="1" x14ac:dyDescent="0.3">
      <c r="B14" s="363" t="s">
        <v>125</v>
      </c>
      <c r="C14" s="363"/>
      <c r="D14" s="363" t="s">
        <v>126</v>
      </c>
      <c r="E14" s="363"/>
    </row>
    <row r="15" spans="2:5" s="16" customFormat="1" ht="48" customHeight="1" x14ac:dyDescent="0.3">
      <c r="B15" s="364" t="s">
        <v>101</v>
      </c>
      <c r="C15" s="364"/>
      <c r="D15" s="364"/>
      <c r="E15" s="364"/>
    </row>
    <row r="16" spans="2:5" s="16" customFormat="1" ht="71.25" customHeight="1" x14ac:dyDescent="0.3">
      <c r="B16" s="363" t="s">
        <v>127</v>
      </c>
      <c r="C16" s="363"/>
      <c r="D16" s="363" t="s">
        <v>128</v>
      </c>
      <c r="E16" s="363"/>
    </row>
    <row r="17" spans="2:5" s="16" customFormat="1" ht="71.25" customHeight="1" x14ac:dyDescent="0.3">
      <c r="B17" s="363" t="s">
        <v>129</v>
      </c>
      <c r="C17" s="363"/>
      <c r="D17" s="363" t="s">
        <v>130</v>
      </c>
      <c r="E17" s="363"/>
    </row>
    <row r="18" spans="2:5" s="16" customFormat="1" ht="71.25" customHeight="1" x14ac:dyDescent="0.3">
      <c r="B18" s="363" t="s">
        <v>131</v>
      </c>
      <c r="C18" s="363"/>
      <c r="D18" s="363" t="s">
        <v>132</v>
      </c>
      <c r="E18" s="363"/>
    </row>
    <row r="19" spans="2:5" s="16" customFormat="1" ht="71.25" customHeight="1" x14ac:dyDescent="0.3">
      <c r="B19" s="363" t="s">
        <v>133</v>
      </c>
      <c r="C19" s="363"/>
      <c r="D19" s="363" t="s">
        <v>134</v>
      </c>
      <c r="E19" s="363"/>
    </row>
    <row r="20" spans="2:5" ht="47.25" customHeight="1" x14ac:dyDescent="0.25">
      <c r="B20" s="15"/>
      <c r="C20" s="15"/>
      <c r="D20" s="15"/>
      <c r="E20" s="15"/>
    </row>
  </sheetData>
  <mergeCells count="25">
    <mergeCell ref="B6:E6"/>
    <mergeCell ref="B7:E7"/>
    <mergeCell ref="B8:C8"/>
    <mergeCell ref="D8:E8"/>
    <mergeCell ref="B9:C9"/>
    <mergeCell ref="D9:E9"/>
    <mergeCell ref="B16:C16"/>
    <mergeCell ref="D16:E16"/>
    <mergeCell ref="B10:C10"/>
    <mergeCell ref="D10:E10"/>
    <mergeCell ref="B11:C11"/>
    <mergeCell ref="D11:E11"/>
    <mergeCell ref="B12:C12"/>
    <mergeCell ref="D12:E12"/>
    <mergeCell ref="B13:C13"/>
    <mergeCell ref="D13:E13"/>
    <mergeCell ref="B15:E15"/>
    <mergeCell ref="B14:C14"/>
    <mergeCell ref="D14:E14"/>
    <mergeCell ref="B19:C19"/>
    <mergeCell ref="D19:E19"/>
    <mergeCell ref="B17:C17"/>
    <mergeCell ref="D17:E17"/>
    <mergeCell ref="B18:C18"/>
    <mergeCell ref="D18:E1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59677-A394-4F8E-9D6A-D39CE0C0C1B0}">
  <sheetPr filterMode="1"/>
  <dimension ref="A1:U18"/>
  <sheetViews>
    <sheetView topLeftCell="A7" workbookViewId="0">
      <selection activeCell="D25" sqref="D25"/>
    </sheetView>
  </sheetViews>
  <sheetFormatPr baseColWidth="10" defaultColWidth="11.42578125" defaultRowHeight="15.75" x14ac:dyDescent="0.25"/>
  <cols>
    <col min="1" max="1" width="24.42578125" style="76" customWidth="1"/>
    <col min="2" max="2" width="26" style="84" customWidth="1"/>
    <col min="3" max="3" width="35.5703125" style="84" customWidth="1"/>
    <col min="4" max="4" width="28.42578125" style="84" customWidth="1"/>
    <col min="5" max="5" width="22.5703125" style="84" customWidth="1"/>
    <col min="6" max="6" width="25.28515625" style="76" hidden="1" customWidth="1"/>
    <col min="7" max="7" width="23.140625" style="84" customWidth="1"/>
    <col min="8" max="8" width="25.5703125" style="84" customWidth="1"/>
    <col min="9" max="9" width="39.42578125" style="76" customWidth="1"/>
    <col min="10" max="10" width="41.140625" style="76" customWidth="1"/>
    <col min="11" max="11" width="17.7109375" style="85" customWidth="1"/>
    <col min="12" max="12" width="26.7109375" style="71" customWidth="1"/>
    <col min="13" max="13" width="27" style="71" customWidth="1"/>
    <col min="14" max="14" width="14.85546875" style="76" customWidth="1"/>
    <col min="15" max="15" width="10.7109375" style="76" customWidth="1"/>
    <col min="16" max="16" width="12.7109375" style="76" customWidth="1"/>
    <col min="17" max="17" width="17" style="76" customWidth="1"/>
    <col min="18" max="18" width="15.28515625" style="76" customWidth="1"/>
    <col min="19" max="19" width="39.42578125" style="86" hidden="1" customWidth="1"/>
    <col min="20" max="20" width="23" style="76" hidden="1" customWidth="1"/>
    <col min="21" max="21" width="19.5703125" style="76" hidden="1" customWidth="1"/>
    <col min="22" max="16384" width="11.42578125" style="76"/>
  </cols>
  <sheetData>
    <row r="1" spans="1:21" s="59" customFormat="1" ht="31.5" customHeight="1" x14ac:dyDescent="0.25">
      <c r="A1" s="367" t="s">
        <v>135</v>
      </c>
      <c r="B1" s="368"/>
      <c r="C1" s="368"/>
      <c r="D1" s="368"/>
      <c r="E1" s="368"/>
      <c r="F1" s="368"/>
      <c r="G1" s="368"/>
      <c r="H1" s="368"/>
      <c r="I1" s="368"/>
      <c r="J1" s="368"/>
      <c r="K1" s="368"/>
      <c r="L1" s="368"/>
      <c r="M1" s="368"/>
      <c r="N1" s="368"/>
      <c r="O1" s="368"/>
      <c r="P1" s="368"/>
      <c r="Q1" s="368"/>
      <c r="R1" s="368"/>
    </row>
    <row r="2" spans="1:21" s="59" customFormat="1" x14ac:dyDescent="0.25">
      <c r="A2" s="366" t="s">
        <v>136</v>
      </c>
      <c r="B2" s="366" t="s">
        <v>137</v>
      </c>
      <c r="C2" s="366" t="s">
        <v>138</v>
      </c>
      <c r="D2" s="366" t="s">
        <v>139</v>
      </c>
      <c r="E2" s="366" t="s">
        <v>140</v>
      </c>
      <c r="F2" s="366" t="s">
        <v>141</v>
      </c>
      <c r="G2" s="366" t="s">
        <v>142</v>
      </c>
      <c r="H2" s="369" t="s">
        <v>143</v>
      </c>
      <c r="I2" s="366" t="s">
        <v>144</v>
      </c>
      <c r="J2" s="366" t="s">
        <v>145</v>
      </c>
      <c r="K2" s="366" t="s">
        <v>146</v>
      </c>
      <c r="L2" s="366" t="s">
        <v>147</v>
      </c>
      <c r="M2" s="366"/>
      <c r="N2" s="366" t="s">
        <v>148</v>
      </c>
      <c r="O2" s="366"/>
      <c r="P2" s="366"/>
      <c r="Q2" s="366"/>
      <c r="R2" s="366"/>
    </row>
    <row r="3" spans="1:21" s="64" customFormat="1" ht="31.5" x14ac:dyDescent="0.25">
      <c r="A3" s="366"/>
      <c r="B3" s="366"/>
      <c r="C3" s="366"/>
      <c r="D3" s="366"/>
      <c r="E3" s="366"/>
      <c r="F3" s="366"/>
      <c r="G3" s="366"/>
      <c r="H3" s="369"/>
      <c r="I3" s="366"/>
      <c r="J3" s="366"/>
      <c r="K3" s="366"/>
      <c r="L3" s="60" t="s">
        <v>24</v>
      </c>
      <c r="M3" s="60" t="s">
        <v>149</v>
      </c>
      <c r="N3" s="60">
        <v>2023</v>
      </c>
      <c r="O3" s="60">
        <v>2024</v>
      </c>
      <c r="P3" s="60">
        <v>2025</v>
      </c>
      <c r="Q3" s="60">
        <v>2026</v>
      </c>
      <c r="R3" s="61" t="s">
        <v>150</v>
      </c>
      <c r="S3" s="62" t="s">
        <v>151</v>
      </c>
      <c r="T3" s="63" t="s">
        <v>152</v>
      </c>
      <c r="U3" s="63" t="s">
        <v>153</v>
      </c>
    </row>
    <row r="4" spans="1:21" ht="94.5" x14ac:dyDescent="0.25">
      <c r="A4" s="69" t="s">
        <v>154</v>
      </c>
      <c r="B4" s="69" t="s">
        <v>155</v>
      </c>
      <c r="C4" s="69" t="s">
        <v>156</v>
      </c>
      <c r="D4" s="69" t="s">
        <v>157</v>
      </c>
      <c r="E4" s="69" t="s">
        <v>158</v>
      </c>
      <c r="F4" s="69"/>
      <c r="G4" s="69" t="s">
        <v>159</v>
      </c>
      <c r="H4" s="69" t="s">
        <v>160</v>
      </c>
      <c r="I4" s="69" t="s">
        <v>161</v>
      </c>
      <c r="J4" s="69" t="s">
        <v>162</v>
      </c>
      <c r="K4" s="67">
        <v>11944</v>
      </c>
      <c r="L4" s="69" t="s">
        <v>163</v>
      </c>
      <c r="M4" s="69" t="s">
        <v>164</v>
      </c>
      <c r="N4" s="77">
        <v>12300</v>
      </c>
      <c r="O4" s="77">
        <f>N4*1.05</f>
        <v>12915</v>
      </c>
      <c r="P4" s="77">
        <v>13561</v>
      </c>
      <c r="Q4" s="77">
        <f>P4*1.05</f>
        <v>14239.050000000001</v>
      </c>
      <c r="R4" s="77">
        <f>SUM(N4:Q4)</f>
        <v>53015.05</v>
      </c>
      <c r="S4" s="72" t="s">
        <v>165</v>
      </c>
      <c r="T4" s="67" t="s">
        <v>166</v>
      </c>
      <c r="U4" s="75" t="s">
        <v>167</v>
      </c>
    </row>
    <row r="5" spans="1:21" ht="94.5" x14ac:dyDescent="0.25">
      <c r="A5" s="69" t="s">
        <v>154</v>
      </c>
      <c r="B5" s="69" t="s">
        <v>155</v>
      </c>
      <c r="C5" s="69" t="s">
        <v>156</v>
      </c>
      <c r="D5" s="69" t="s">
        <v>157</v>
      </c>
      <c r="E5" s="69" t="s">
        <v>158</v>
      </c>
      <c r="F5" s="69"/>
      <c r="G5" s="69" t="s">
        <v>159</v>
      </c>
      <c r="H5" s="69" t="s">
        <v>160</v>
      </c>
      <c r="I5" s="69" t="s">
        <v>161</v>
      </c>
      <c r="J5" s="69" t="s">
        <v>162</v>
      </c>
      <c r="K5" s="67">
        <v>200</v>
      </c>
      <c r="L5" s="78" t="s">
        <v>168</v>
      </c>
      <c r="M5" s="78" t="s">
        <v>169</v>
      </c>
      <c r="N5" s="77">
        <v>210</v>
      </c>
      <c r="O5" s="77">
        <v>220</v>
      </c>
      <c r="P5" s="77">
        <v>231</v>
      </c>
      <c r="Q5" s="77">
        <v>243</v>
      </c>
      <c r="R5" s="77">
        <f>+N5+O5+P5+Q5</f>
        <v>904</v>
      </c>
      <c r="S5" s="72" t="s">
        <v>165</v>
      </c>
      <c r="T5" s="67" t="s">
        <v>166</v>
      </c>
      <c r="U5" s="75" t="s">
        <v>167</v>
      </c>
    </row>
    <row r="6" spans="1:21" ht="94.5" x14ac:dyDescent="0.25">
      <c r="A6" s="69" t="s">
        <v>154</v>
      </c>
      <c r="B6" s="69" t="s">
        <v>155</v>
      </c>
      <c r="C6" s="69" t="s">
        <v>156</v>
      </c>
      <c r="D6" s="69" t="s">
        <v>157</v>
      </c>
      <c r="E6" s="69" t="s">
        <v>158</v>
      </c>
      <c r="F6" s="69"/>
      <c r="G6" s="69" t="s">
        <v>159</v>
      </c>
      <c r="H6" s="69" t="s">
        <v>160</v>
      </c>
      <c r="I6" s="69" t="s">
        <v>161</v>
      </c>
      <c r="J6" s="69" t="s">
        <v>162</v>
      </c>
      <c r="K6" s="67">
        <v>382</v>
      </c>
      <c r="L6" s="69" t="s">
        <v>170</v>
      </c>
      <c r="M6" s="69" t="s">
        <v>171</v>
      </c>
      <c r="N6" s="77">
        <v>401</v>
      </c>
      <c r="O6" s="77">
        <v>422</v>
      </c>
      <c r="P6" s="77">
        <v>442</v>
      </c>
      <c r="Q6" s="77">
        <v>464</v>
      </c>
      <c r="R6" s="77">
        <f>+N6+O6+P6+Q6</f>
        <v>1729</v>
      </c>
      <c r="S6" s="72" t="s">
        <v>165</v>
      </c>
      <c r="T6" s="67" t="s">
        <v>166</v>
      </c>
      <c r="U6" s="75" t="s">
        <v>167</v>
      </c>
    </row>
    <row r="7" spans="1:21" ht="165" customHeight="1" x14ac:dyDescent="0.25">
      <c r="A7" s="69" t="s">
        <v>154</v>
      </c>
      <c r="B7" s="69" t="s">
        <v>155</v>
      </c>
      <c r="C7" s="69" t="s">
        <v>156</v>
      </c>
      <c r="D7" s="69" t="s">
        <v>157</v>
      </c>
      <c r="E7" s="69" t="s">
        <v>172</v>
      </c>
      <c r="F7" s="370"/>
      <c r="G7" s="69" t="s">
        <v>159</v>
      </c>
      <c r="H7" s="69" t="s">
        <v>160</v>
      </c>
      <c r="I7" s="69" t="s">
        <v>173</v>
      </c>
      <c r="J7" s="69" t="s">
        <v>174</v>
      </c>
      <c r="K7" s="79">
        <v>9175</v>
      </c>
      <c r="L7" s="69" t="s">
        <v>175</v>
      </c>
      <c r="M7" s="69" t="s">
        <v>176</v>
      </c>
      <c r="N7" s="77">
        <v>15937</v>
      </c>
      <c r="O7" s="77">
        <f t="shared" ref="O7:Q8" si="0">N7*1.02</f>
        <v>16255.74</v>
      </c>
      <c r="P7" s="77">
        <f t="shared" si="0"/>
        <v>16580.854800000001</v>
      </c>
      <c r="Q7" s="77">
        <f t="shared" si="0"/>
        <v>16912.471896000003</v>
      </c>
      <c r="R7" s="77">
        <f>SUM(N7:Q7)</f>
        <v>65686.066695999994</v>
      </c>
      <c r="S7" s="72" t="s">
        <v>177</v>
      </c>
      <c r="T7" s="67" t="s">
        <v>178</v>
      </c>
      <c r="U7" s="75" t="s">
        <v>167</v>
      </c>
    </row>
    <row r="8" spans="1:21" ht="204.75" x14ac:dyDescent="0.25">
      <c r="A8" s="69" t="s">
        <v>154</v>
      </c>
      <c r="B8" s="69" t="s">
        <v>155</v>
      </c>
      <c r="C8" s="69" t="s">
        <v>156</v>
      </c>
      <c r="D8" s="69" t="s">
        <v>157</v>
      </c>
      <c r="E8" s="69" t="s">
        <v>172</v>
      </c>
      <c r="F8" s="370"/>
      <c r="G8" s="69" t="s">
        <v>159</v>
      </c>
      <c r="H8" s="69" t="s">
        <v>160</v>
      </c>
      <c r="I8" s="69" t="s">
        <v>173</v>
      </c>
      <c r="J8" s="69" t="s">
        <v>174</v>
      </c>
      <c r="K8" s="79">
        <v>13689</v>
      </c>
      <c r="L8" s="69" t="s">
        <v>179</v>
      </c>
      <c r="M8" s="69" t="s">
        <v>180</v>
      </c>
      <c r="N8" s="77">
        <v>14123</v>
      </c>
      <c r="O8" s="77">
        <f t="shared" si="0"/>
        <v>14405.460000000001</v>
      </c>
      <c r="P8" s="77">
        <f t="shared" si="0"/>
        <v>14693.569200000002</v>
      </c>
      <c r="Q8" s="77">
        <f t="shared" si="0"/>
        <v>14987.440584000002</v>
      </c>
      <c r="R8" s="77">
        <f>SUM(N8:Q8)</f>
        <v>58209.469784000008</v>
      </c>
      <c r="S8" s="72" t="s">
        <v>177</v>
      </c>
      <c r="T8" s="67" t="s">
        <v>178</v>
      </c>
      <c r="U8" s="75" t="s">
        <v>167</v>
      </c>
    </row>
    <row r="9" spans="1:21" ht="220.5" hidden="1" x14ac:dyDescent="0.25">
      <c r="A9" s="69" t="s">
        <v>154</v>
      </c>
      <c r="B9" s="66" t="s">
        <v>181</v>
      </c>
      <c r="C9" s="66" t="s">
        <v>182</v>
      </c>
      <c r="D9" s="66" t="s">
        <v>183</v>
      </c>
      <c r="E9" s="66" t="s">
        <v>184</v>
      </c>
      <c r="F9" s="66"/>
      <c r="G9" s="66" t="s">
        <v>159</v>
      </c>
      <c r="H9" s="66" t="s">
        <v>160</v>
      </c>
      <c r="I9" s="66" t="s">
        <v>161</v>
      </c>
      <c r="J9" s="69" t="s">
        <v>185</v>
      </c>
      <c r="K9" s="67">
        <v>0</v>
      </c>
      <c r="L9" s="69" t="s">
        <v>186</v>
      </c>
      <c r="M9" s="69" t="s">
        <v>187</v>
      </c>
      <c r="N9" s="80">
        <v>1</v>
      </c>
      <c r="O9" s="80">
        <v>0</v>
      </c>
      <c r="P9" s="80">
        <v>0</v>
      </c>
      <c r="Q9" s="80">
        <v>0</v>
      </c>
      <c r="R9" s="80">
        <v>1</v>
      </c>
      <c r="S9" s="72" t="s">
        <v>188</v>
      </c>
      <c r="T9" s="75" t="s">
        <v>167</v>
      </c>
      <c r="U9" s="75" t="s">
        <v>167</v>
      </c>
    </row>
    <row r="10" spans="1:21" ht="126" hidden="1" x14ac:dyDescent="0.25">
      <c r="A10" s="69" t="s">
        <v>154</v>
      </c>
      <c r="B10" s="66" t="s">
        <v>181</v>
      </c>
      <c r="C10" s="66" t="s">
        <v>182</v>
      </c>
      <c r="D10" s="66" t="s">
        <v>183</v>
      </c>
      <c r="E10" s="66" t="s">
        <v>158</v>
      </c>
      <c r="F10" s="66"/>
      <c r="G10" s="66" t="s">
        <v>159</v>
      </c>
      <c r="H10" s="66" t="s">
        <v>189</v>
      </c>
      <c r="I10" s="66" t="s">
        <v>161</v>
      </c>
      <c r="J10" s="69" t="s">
        <v>190</v>
      </c>
      <c r="K10" s="67">
        <v>1</v>
      </c>
      <c r="L10" s="69" t="s">
        <v>191</v>
      </c>
      <c r="M10" s="69" t="s">
        <v>192</v>
      </c>
      <c r="N10" s="70">
        <v>2</v>
      </c>
      <c r="O10" s="70">
        <v>2</v>
      </c>
      <c r="P10" s="70">
        <v>2</v>
      </c>
      <c r="Q10" s="70">
        <v>2</v>
      </c>
      <c r="R10" s="70">
        <f t="shared" ref="R10:R13" si="1">SUM(N10:Q10)</f>
        <v>8</v>
      </c>
      <c r="S10" s="72" t="s">
        <v>193</v>
      </c>
      <c r="T10" s="75" t="s">
        <v>167</v>
      </c>
      <c r="U10" s="75" t="s">
        <v>167</v>
      </c>
    </row>
    <row r="11" spans="1:21" ht="157.5" hidden="1" x14ac:dyDescent="0.25">
      <c r="A11" s="69" t="s">
        <v>154</v>
      </c>
      <c r="B11" s="66" t="s">
        <v>194</v>
      </c>
      <c r="C11" s="66" t="s">
        <v>182</v>
      </c>
      <c r="D11" s="66" t="s">
        <v>183</v>
      </c>
      <c r="E11" s="66" t="s">
        <v>158</v>
      </c>
      <c r="F11" s="66"/>
      <c r="G11" s="66" t="s">
        <v>159</v>
      </c>
      <c r="H11" s="66" t="s">
        <v>160</v>
      </c>
      <c r="I11" s="66" t="s">
        <v>161</v>
      </c>
      <c r="J11" s="68" t="s">
        <v>195</v>
      </c>
      <c r="K11" s="74">
        <v>0</v>
      </c>
      <c r="L11" s="68" t="s">
        <v>196</v>
      </c>
      <c r="M11" s="68" t="s">
        <v>197</v>
      </c>
      <c r="N11" s="80">
        <v>2</v>
      </c>
      <c r="O11" s="80">
        <v>3</v>
      </c>
      <c r="P11" s="80">
        <v>4</v>
      </c>
      <c r="Q11" s="80">
        <v>5</v>
      </c>
      <c r="R11" s="81">
        <f t="shared" si="1"/>
        <v>14</v>
      </c>
      <c r="S11" s="72" t="s">
        <v>198</v>
      </c>
      <c r="T11" s="75" t="s">
        <v>167</v>
      </c>
      <c r="U11" s="75" t="s">
        <v>167</v>
      </c>
    </row>
    <row r="12" spans="1:21" ht="110.25" hidden="1" x14ac:dyDescent="0.25">
      <c r="A12" s="69" t="s">
        <v>154</v>
      </c>
      <c r="B12" s="66" t="s">
        <v>194</v>
      </c>
      <c r="C12" s="66" t="s">
        <v>182</v>
      </c>
      <c r="D12" s="66" t="s">
        <v>183</v>
      </c>
      <c r="E12" s="66" t="s">
        <v>158</v>
      </c>
      <c r="F12" s="66"/>
      <c r="G12" s="66" t="s">
        <v>159</v>
      </c>
      <c r="H12" s="66" t="s">
        <v>160</v>
      </c>
      <c r="I12" s="66" t="s">
        <v>161</v>
      </c>
      <c r="J12" s="69" t="s">
        <v>199</v>
      </c>
      <c r="K12" s="67">
        <v>21</v>
      </c>
      <c r="L12" s="78" t="s">
        <v>200</v>
      </c>
      <c r="M12" s="78" t="s">
        <v>201</v>
      </c>
      <c r="N12" s="73">
        <v>30</v>
      </c>
      <c r="O12" s="73">
        <f>N12*1.05</f>
        <v>31.5</v>
      </c>
      <c r="P12" s="73">
        <f>O12*1.05</f>
        <v>33.075000000000003</v>
      </c>
      <c r="Q12" s="73">
        <f>P12*1.05</f>
        <v>34.728750000000005</v>
      </c>
      <c r="R12" s="73">
        <f t="shared" si="1"/>
        <v>129.30375000000001</v>
      </c>
      <c r="S12" s="72" t="s">
        <v>202</v>
      </c>
      <c r="T12" s="67" t="s">
        <v>203</v>
      </c>
      <c r="U12" s="75" t="s">
        <v>167</v>
      </c>
    </row>
    <row r="13" spans="1:21" ht="219.75" hidden="1" customHeight="1" x14ac:dyDescent="0.25">
      <c r="A13" s="69" t="s">
        <v>154</v>
      </c>
      <c r="B13" s="69" t="s">
        <v>194</v>
      </c>
      <c r="C13" s="69" t="s">
        <v>182</v>
      </c>
      <c r="D13" s="69" t="s">
        <v>204</v>
      </c>
      <c r="E13" s="69" t="s">
        <v>158</v>
      </c>
      <c r="F13" s="370"/>
      <c r="G13" s="69" t="s">
        <v>159</v>
      </c>
      <c r="H13" s="69" t="s">
        <v>160</v>
      </c>
      <c r="I13" s="69" t="s">
        <v>161</v>
      </c>
      <c r="J13" s="69" t="s">
        <v>205</v>
      </c>
      <c r="K13" s="70">
        <v>0</v>
      </c>
      <c r="L13" s="78" t="s">
        <v>206</v>
      </c>
      <c r="M13" s="78" t="s">
        <v>207</v>
      </c>
      <c r="N13" s="70">
        <v>5</v>
      </c>
      <c r="O13" s="70">
        <v>5</v>
      </c>
      <c r="P13" s="70">
        <v>5</v>
      </c>
      <c r="Q13" s="70">
        <v>5</v>
      </c>
      <c r="R13" s="73">
        <f t="shared" si="1"/>
        <v>20</v>
      </c>
      <c r="S13" s="71" t="s">
        <v>208</v>
      </c>
      <c r="T13" s="75" t="s">
        <v>167</v>
      </c>
      <c r="U13" s="75" t="s">
        <v>167</v>
      </c>
    </row>
    <row r="14" spans="1:21" ht="236.25" hidden="1" x14ac:dyDescent="0.25">
      <c r="A14" s="69" t="s">
        <v>154</v>
      </c>
      <c r="B14" s="69" t="s">
        <v>194</v>
      </c>
      <c r="C14" s="69" t="s">
        <v>182</v>
      </c>
      <c r="D14" s="69" t="s">
        <v>204</v>
      </c>
      <c r="E14" s="69" t="s">
        <v>158</v>
      </c>
      <c r="F14" s="370"/>
      <c r="G14" s="69" t="s">
        <v>159</v>
      </c>
      <c r="H14" s="69" t="s">
        <v>160</v>
      </c>
      <c r="I14" s="69" t="s">
        <v>161</v>
      </c>
      <c r="J14" s="69" t="s">
        <v>205</v>
      </c>
      <c r="K14" s="70">
        <v>0</v>
      </c>
      <c r="L14" s="78" t="s">
        <v>209</v>
      </c>
      <c r="M14" s="82" t="s">
        <v>210</v>
      </c>
      <c r="N14" s="70">
        <v>1</v>
      </c>
      <c r="O14" s="70">
        <v>3</v>
      </c>
      <c r="P14" s="70">
        <v>3</v>
      </c>
      <c r="Q14" s="70">
        <v>3</v>
      </c>
      <c r="R14" s="70">
        <v>10</v>
      </c>
      <c r="S14" s="71" t="s">
        <v>208</v>
      </c>
      <c r="T14" s="75" t="s">
        <v>167</v>
      </c>
      <c r="U14" s="75" t="s">
        <v>167</v>
      </c>
    </row>
    <row r="15" spans="1:21" ht="112.5" hidden="1" customHeight="1" x14ac:dyDescent="0.25">
      <c r="A15" s="69" t="s">
        <v>154</v>
      </c>
      <c r="B15" s="65" t="s">
        <v>155</v>
      </c>
      <c r="C15" s="65" t="s">
        <v>156</v>
      </c>
      <c r="D15" s="65" t="s">
        <v>157</v>
      </c>
      <c r="E15" s="65" t="s">
        <v>158</v>
      </c>
      <c r="F15" s="66"/>
      <c r="G15" s="65" t="s">
        <v>211</v>
      </c>
      <c r="H15" s="65" t="s">
        <v>212</v>
      </c>
      <c r="I15" s="65" t="s">
        <v>161</v>
      </c>
      <c r="J15" s="68" t="s">
        <v>213</v>
      </c>
      <c r="K15" s="82" t="s">
        <v>214</v>
      </c>
      <c r="L15" s="68" t="s">
        <v>215</v>
      </c>
      <c r="M15" s="68" t="s">
        <v>216</v>
      </c>
      <c r="N15" s="83">
        <v>0.5</v>
      </c>
      <c r="O15" s="83">
        <v>0.5</v>
      </c>
      <c r="P15" s="83">
        <v>0</v>
      </c>
      <c r="Q15" s="83">
        <v>0</v>
      </c>
      <c r="R15" s="83">
        <f>SUM(N15:Q15)</f>
        <v>1</v>
      </c>
      <c r="S15" s="72" t="s">
        <v>217</v>
      </c>
      <c r="T15" s="67" t="s">
        <v>218</v>
      </c>
      <c r="U15" s="75" t="s">
        <v>167</v>
      </c>
    </row>
    <row r="16" spans="1:21" ht="110.25" hidden="1" x14ac:dyDescent="0.25">
      <c r="A16" s="69" t="s">
        <v>154</v>
      </c>
      <c r="B16" s="65" t="s">
        <v>155</v>
      </c>
      <c r="C16" s="65" t="s">
        <v>156</v>
      </c>
      <c r="D16" s="65" t="s">
        <v>157</v>
      </c>
      <c r="E16" s="65" t="s">
        <v>158</v>
      </c>
      <c r="F16" s="66"/>
      <c r="G16" s="65" t="s">
        <v>211</v>
      </c>
      <c r="H16" s="65" t="s">
        <v>212</v>
      </c>
      <c r="I16" s="65" t="s">
        <v>219</v>
      </c>
      <c r="J16" s="68" t="s">
        <v>213</v>
      </c>
      <c r="K16" s="82" t="s">
        <v>220</v>
      </c>
      <c r="L16" s="68" t="s">
        <v>221</v>
      </c>
      <c r="M16" s="68" t="s">
        <v>222</v>
      </c>
      <c r="N16" s="83">
        <v>0</v>
      </c>
      <c r="O16" s="83">
        <v>0.2</v>
      </c>
      <c r="P16" s="83">
        <v>0.4</v>
      </c>
      <c r="Q16" s="83">
        <v>0.4</v>
      </c>
      <c r="R16" s="83">
        <f>SUM(N16:Q16)</f>
        <v>1</v>
      </c>
      <c r="S16" s="72" t="s">
        <v>217</v>
      </c>
      <c r="T16" s="67" t="s">
        <v>218</v>
      </c>
      <c r="U16" s="75" t="s">
        <v>167</v>
      </c>
    </row>
    <row r="18" spans="1:2" ht="45" x14ac:dyDescent="0.25">
      <c r="A18" s="76" t="s">
        <v>223</v>
      </c>
      <c r="B18" s="87" t="s">
        <v>44</v>
      </c>
    </row>
  </sheetData>
  <autoFilter ref="A3:U16" xr:uid="{A1959677-A394-4F8E-9D6A-D39CE0C0C1B0}">
    <filterColumn colId="1">
      <filters>
        <filter val="2. Seguridad humana y justicia social"/>
      </filters>
    </filterColumn>
    <filterColumn colId="6">
      <filters>
        <filter val="3. Gestión con valores para resultados."/>
      </filters>
    </filterColumn>
  </autoFilter>
  <mergeCells count="16">
    <mergeCell ref="F7:F8"/>
    <mergeCell ref="F13:F14"/>
    <mergeCell ref="J2:J3"/>
    <mergeCell ref="K2:K3"/>
    <mergeCell ref="L2:M2"/>
    <mergeCell ref="N2:R2"/>
    <mergeCell ref="A1:R1"/>
    <mergeCell ref="A2:A3"/>
    <mergeCell ref="B2:B3"/>
    <mergeCell ref="C2:C3"/>
    <mergeCell ref="D2:D3"/>
    <mergeCell ref="E2:E3"/>
    <mergeCell ref="F2:F3"/>
    <mergeCell ref="G2:G3"/>
    <mergeCell ref="H2:H3"/>
    <mergeCell ref="I2:I3"/>
  </mergeCells>
  <hyperlinks>
    <hyperlink ref="B18" r:id="rId1" xr:uid="{C680CB7C-4072-404D-AD1F-59E1CD01CB6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2F3D9-D04A-4207-B997-9540AA488A56}">
  <dimension ref="A1:X172"/>
  <sheetViews>
    <sheetView zoomScale="90" zoomScaleNormal="90" workbookViewId="0">
      <selection activeCell="I11" sqref="I11"/>
    </sheetView>
  </sheetViews>
  <sheetFormatPr baseColWidth="10" defaultColWidth="9.140625" defaultRowHeight="15" x14ac:dyDescent="0.25"/>
  <cols>
    <col min="1" max="1" width="12.5703125" style="192" customWidth="1"/>
    <col min="2" max="3" width="16.85546875" style="192" customWidth="1"/>
    <col min="4" max="4" width="18.42578125" style="192" customWidth="1"/>
    <col min="5" max="5" width="15.85546875" style="192" customWidth="1"/>
    <col min="6" max="6" width="22.42578125" style="192" hidden="1" customWidth="1"/>
    <col min="7" max="7" width="28.140625" style="192" customWidth="1"/>
    <col min="8" max="8" width="20.28515625" style="192" customWidth="1"/>
    <col min="9" max="9" width="25.28515625" style="192" customWidth="1"/>
    <col min="10" max="10" width="38.5703125" style="192" customWidth="1"/>
    <col min="11" max="11" width="46" style="192" customWidth="1"/>
    <col min="12" max="12" width="30.42578125" style="192" customWidth="1"/>
    <col min="13" max="13" width="24" style="192" customWidth="1"/>
    <col min="14" max="14" width="24" style="192" hidden="1" customWidth="1"/>
    <col min="15" max="16384" width="9.140625" style="192"/>
  </cols>
  <sheetData>
    <row r="1" spans="1:24" x14ac:dyDescent="0.25">
      <c r="A1" s="293"/>
      <c r="B1" s="293"/>
      <c r="C1" s="293"/>
      <c r="D1" s="293"/>
      <c r="E1" s="293"/>
      <c r="F1" s="293"/>
      <c r="G1" s="293"/>
      <c r="H1" s="293"/>
      <c r="I1" s="293"/>
      <c r="J1" s="293"/>
      <c r="K1" s="293"/>
      <c r="L1" s="293"/>
      <c r="M1" s="293"/>
      <c r="N1" s="293"/>
      <c r="O1" s="293"/>
      <c r="P1" s="293"/>
      <c r="Q1" s="293"/>
      <c r="R1" s="293"/>
      <c r="S1" s="293"/>
      <c r="T1" s="293"/>
      <c r="U1" s="293"/>
      <c r="V1" s="293"/>
      <c r="W1" s="293"/>
      <c r="X1" s="293"/>
    </row>
    <row r="2" spans="1:24" x14ac:dyDescent="0.25">
      <c r="A2" s="293"/>
      <c r="B2" s="293"/>
      <c r="C2" s="293"/>
      <c r="D2" s="293"/>
      <c r="E2" s="293"/>
      <c r="F2" s="293"/>
      <c r="G2" s="293"/>
      <c r="H2" s="293"/>
      <c r="I2" s="293"/>
      <c r="J2" s="293"/>
      <c r="K2" s="293"/>
      <c r="L2" s="293"/>
      <c r="M2" s="293"/>
      <c r="N2" s="293"/>
      <c r="O2" s="293"/>
      <c r="P2" s="293"/>
      <c r="Q2" s="293"/>
      <c r="R2" s="293"/>
      <c r="S2" s="293"/>
      <c r="T2" s="293"/>
      <c r="U2" s="293"/>
      <c r="V2" s="293"/>
      <c r="W2" s="293"/>
      <c r="X2" s="293"/>
    </row>
    <row r="3" spans="1:24" x14ac:dyDescent="0.25">
      <c r="A3" s="293"/>
      <c r="B3" s="293"/>
      <c r="C3" s="293"/>
      <c r="D3" s="293"/>
      <c r="E3" s="293"/>
      <c r="F3" s="293"/>
      <c r="G3" s="293"/>
      <c r="H3" s="293"/>
      <c r="I3" s="293"/>
      <c r="J3" s="293"/>
      <c r="K3" s="293"/>
      <c r="L3" s="293"/>
      <c r="M3" s="293"/>
      <c r="N3" s="293"/>
      <c r="O3" s="293"/>
      <c r="P3" s="293"/>
      <c r="Q3" s="293"/>
      <c r="R3" s="293"/>
      <c r="S3" s="293"/>
      <c r="T3" s="293"/>
      <c r="U3" s="293"/>
      <c r="V3" s="293"/>
      <c r="W3" s="293"/>
      <c r="X3" s="293"/>
    </row>
    <row r="4" spans="1:24" x14ac:dyDescent="0.25">
      <c r="A4" s="293"/>
      <c r="B4" s="293"/>
      <c r="C4" s="293"/>
      <c r="D4" s="293"/>
      <c r="E4" s="293"/>
      <c r="F4" s="293"/>
      <c r="G4" s="293"/>
      <c r="H4" s="293"/>
      <c r="I4" s="293"/>
      <c r="J4" s="293"/>
      <c r="K4" s="293"/>
      <c r="L4" s="293"/>
      <c r="M4" s="293"/>
      <c r="N4" s="293"/>
      <c r="O4" s="293"/>
      <c r="P4" s="293"/>
      <c r="Q4" s="293"/>
      <c r="R4" s="293"/>
      <c r="S4" s="293"/>
      <c r="T4" s="293"/>
      <c r="U4" s="293"/>
      <c r="V4" s="293"/>
      <c r="W4" s="293"/>
      <c r="X4" s="293"/>
    </row>
    <row r="5" spans="1:24" ht="39" customHeight="1" x14ac:dyDescent="0.25">
      <c r="A5" s="297" t="s">
        <v>1698</v>
      </c>
      <c r="B5" s="298"/>
      <c r="C5" s="298"/>
      <c r="D5" s="298"/>
      <c r="E5" s="298"/>
      <c r="F5" s="298"/>
      <c r="G5" s="298"/>
      <c r="H5" s="298"/>
      <c r="I5" s="298"/>
      <c r="J5" s="298"/>
      <c r="K5" s="298"/>
      <c r="L5" s="298"/>
      <c r="M5" s="298"/>
      <c r="N5" s="298"/>
      <c r="O5" s="293"/>
      <c r="P5" s="293"/>
      <c r="Q5" s="293"/>
      <c r="R5" s="293"/>
      <c r="S5" s="293"/>
      <c r="T5" s="293"/>
      <c r="U5" s="293"/>
      <c r="V5" s="293"/>
      <c r="W5" s="293"/>
      <c r="X5" s="293"/>
    </row>
    <row r="6" spans="1:24" ht="85.5" customHeight="1" thickBot="1" x14ac:dyDescent="0.3">
      <c r="A6" s="613" t="s">
        <v>1699</v>
      </c>
      <c r="B6" s="613"/>
      <c r="C6" s="613"/>
      <c r="D6" s="613"/>
      <c r="E6" s="613"/>
      <c r="F6" s="613"/>
      <c r="G6" s="613"/>
      <c r="H6" s="613"/>
      <c r="I6" s="613"/>
      <c r="J6" s="613"/>
      <c r="K6" s="613"/>
      <c r="L6" s="613"/>
      <c r="M6" s="613"/>
      <c r="N6" s="613"/>
      <c r="O6" s="293"/>
      <c r="P6" s="293"/>
      <c r="Q6" s="293"/>
      <c r="R6" s="293"/>
      <c r="S6" s="293"/>
      <c r="T6" s="293"/>
      <c r="U6" s="293"/>
      <c r="V6" s="293"/>
      <c r="W6" s="293"/>
      <c r="X6" s="293"/>
    </row>
    <row r="7" spans="1:24" ht="63" customHeight="1" thickBot="1" x14ac:dyDescent="0.3">
      <c r="A7" s="614" t="s">
        <v>1700</v>
      </c>
      <c r="B7" s="615" t="s">
        <v>1701</v>
      </c>
      <c r="C7" s="615"/>
      <c r="D7" s="615"/>
      <c r="E7" s="614" t="s">
        <v>1702</v>
      </c>
      <c r="F7" s="614" t="s">
        <v>1703</v>
      </c>
      <c r="G7" s="614" t="s">
        <v>1704</v>
      </c>
      <c r="H7" s="616" t="s">
        <v>1705</v>
      </c>
      <c r="I7" s="615" t="s">
        <v>1706</v>
      </c>
      <c r="J7" s="615"/>
      <c r="K7" s="615"/>
      <c r="L7" s="615"/>
      <c r="M7" s="615"/>
      <c r="N7" s="615"/>
      <c r="O7" s="293"/>
      <c r="P7" s="293"/>
      <c r="Q7" s="293"/>
      <c r="R7" s="293"/>
      <c r="S7" s="293"/>
      <c r="T7" s="293"/>
      <c r="U7" s="293"/>
      <c r="V7" s="293"/>
      <c r="W7" s="293"/>
      <c r="X7" s="293"/>
    </row>
    <row r="8" spans="1:24" ht="23.25" thickBot="1" x14ac:dyDescent="0.3">
      <c r="A8" s="617" t="s">
        <v>1707</v>
      </c>
      <c r="B8" s="617" t="s">
        <v>1708</v>
      </c>
      <c r="C8" s="617" t="s">
        <v>1709</v>
      </c>
      <c r="D8" s="617" t="s">
        <v>1710</v>
      </c>
      <c r="E8" s="617" t="s">
        <v>1711</v>
      </c>
      <c r="F8" s="617" t="s">
        <v>1712</v>
      </c>
      <c r="G8" s="617" t="s">
        <v>1713</v>
      </c>
      <c r="H8" s="617" t="s">
        <v>1714</v>
      </c>
      <c r="I8" s="617" t="s">
        <v>1715</v>
      </c>
      <c r="J8" s="618" t="s">
        <v>1716</v>
      </c>
      <c r="K8" s="617" t="s">
        <v>1717</v>
      </c>
      <c r="L8" s="617" t="s">
        <v>1718</v>
      </c>
      <c r="M8" s="617" t="s">
        <v>1719</v>
      </c>
      <c r="N8" s="619" t="s">
        <v>1720</v>
      </c>
      <c r="O8" s="293"/>
      <c r="P8" s="293"/>
      <c r="Q8" s="293"/>
      <c r="R8" s="293"/>
      <c r="S8" s="293"/>
      <c r="T8" s="293"/>
      <c r="U8" s="293"/>
      <c r="V8" s="293"/>
      <c r="W8" s="293"/>
      <c r="X8" s="293"/>
    </row>
    <row r="9" spans="1:24" s="612" customFormat="1" ht="248.25" thickBot="1" x14ac:dyDescent="0.3">
      <c r="A9" s="620" t="s">
        <v>1721</v>
      </c>
      <c r="B9" s="625" t="s">
        <v>155</v>
      </c>
      <c r="C9" s="626" t="s">
        <v>1722</v>
      </c>
      <c r="D9" s="626" t="s">
        <v>1723</v>
      </c>
      <c r="E9" s="626" t="s">
        <v>1724</v>
      </c>
      <c r="F9" s="626" t="s">
        <v>1725</v>
      </c>
      <c r="G9" s="626" t="s">
        <v>1726</v>
      </c>
      <c r="H9" s="626" t="s">
        <v>1727</v>
      </c>
      <c r="I9" s="627" t="s">
        <v>1692</v>
      </c>
      <c r="J9" s="627" t="s">
        <v>1728</v>
      </c>
      <c r="K9" s="626" t="s">
        <v>1729</v>
      </c>
      <c r="L9" s="628" t="s">
        <v>1730</v>
      </c>
      <c r="M9" s="626" t="s">
        <v>1731</v>
      </c>
      <c r="N9" s="620" t="s">
        <v>1732</v>
      </c>
    </row>
    <row r="10" spans="1:24" s="612" customFormat="1" ht="57" thickBot="1" x14ac:dyDescent="0.3">
      <c r="A10" s="620"/>
      <c r="B10" s="625"/>
      <c r="C10" s="626"/>
      <c r="D10" s="626"/>
      <c r="E10" s="626"/>
      <c r="F10" s="626"/>
      <c r="G10" s="626"/>
      <c r="H10" s="626"/>
      <c r="I10" s="627" t="s">
        <v>1695</v>
      </c>
      <c r="J10" s="627" t="s">
        <v>1733</v>
      </c>
      <c r="K10" s="626"/>
      <c r="L10" s="628" t="s">
        <v>1089</v>
      </c>
      <c r="M10" s="626"/>
      <c r="N10" s="620"/>
    </row>
    <row r="11" spans="1:24" s="612" customFormat="1" ht="405.75" thickBot="1" x14ac:dyDescent="0.3">
      <c r="A11" s="623" t="s">
        <v>1734</v>
      </c>
      <c r="B11" s="625"/>
      <c r="C11" s="625" t="s">
        <v>1735</v>
      </c>
      <c r="D11" s="629" t="s">
        <v>1736</v>
      </c>
      <c r="E11" s="630" t="s">
        <v>1737</v>
      </c>
      <c r="F11" s="630" t="s">
        <v>1738</v>
      </c>
      <c r="G11" s="629" t="s">
        <v>1739</v>
      </c>
      <c r="H11" s="628" t="s">
        <v>1740</v>
      </c>
      <c r="I11" s="629" t="s">
        <v>1693</v>
      </c>
      <c r="J11" s="629" t="s">
        <v>1741</v>
      </c>
      <c r="K11" s="629" t="s">
        <v>1742</v>
      </c>
      <c r="L11" s="628" t="s">
        <v>1743</v>
      </c>
      <c r="M11" s="629" t="s">
        <v>1744</v>
      </c>
      <c r="N11" s="624" t="s">
        <v>1745</v>
      </c>
    </row>
    <row r="12" spans="1:24" s="612" customFormat="1" ht="248.25" customHeight="1" thickBot="1" x14ac:dyDescent="0.3">
      <c r="A12" s="623" t="s">
        <v>1721</v>
      </c>
      <c r="B12" s="625"/>
      <c r="C12" s="625"/>
      <c r="D12" s="629" t="s">
        <v>1746</v>
      </c>
      <c r="E12" s="630" t="s">
        <v>1747</v>
      </c>
      <c r="F12" s="630" t="s">
        <v>1748</v>
      </c>
      <c r="G12" s="629" t="s">
        <v>1749</v>
      </c>
      <c r="H12" s="626" t="s">
        <v>1727</v>
      </c>
      <c r="I12" s="625" t="s">
        <v>1750</v>
      </c>
      <c r="J12" s="625" t="s">
        <v>1728</v>
      </c>
      <c r="K12" s="625" t="s">
        <v>1729</v>
      </c>
      <c r="L12" s="626" t="s">
        <v>1751</v>
      </c>
      <c r="M12" s="625" t="s">
        <v>1752</v>
      </c>
      <c r="N12" s="621" t="s">
        <v>1753</v>
      </c>
    </row>
    <row r="13" spans="1:24" s="612" customFormat="1" ht="57" thickBot="1" x14ac:dyDescent="0.3">
      <c r="A13" s="620" t="s">
        <v>1754</v>
      </c>
      <c r="B13" s="625" t="s">
        <v>194</v>
      </c>
      <c r="C13" s="625" t="s">
        <v>1755</v>
      </c>
      <c r="D13" s="629" t="s">
        <v>1756</v>
      </c>
      <c r="E13" s="631" t="s">
        <v>1757</v>
      </c>
      <c r="F13" s="631" t="s">
        <v>1758</v>
      </c>
      <c r="G13" s="626" t="s">
        <v>1726</v>
      </c>
      <c r="H13" s="626"/>
      <c r="I13" s="625"/>
      <c r="J13" s="625"/>
      <c r="K13" s="625"/>
      <c r="L13" s="626"/>
      <c r="M13" s="625"/>
      <c r="N13" s="621"/>
    </row>
    <row r="14" spans="1:24" s="612" customFormat="1" ht="79.5" thickBot="1" x14ac:dyDescent="0.3">
      <c r="A14" s="620"/>
      <c r="B14" s="625"/>
      <c r="C14" s="625"/>
      <c r="D14" s="629" t="s">
        <v>1759</v>
      </c>
      <c r="E14" s="631"/>
      <c r="F14" s="631"/>
      <c r="G14" s="626"/>
      <c r="H14" s="626"/>
      <c r="I14" s="625"/>
      <c r="J14" s="625"/>
      <c r="K14" s="625"/>
      <c r="L14" s="626"/>
      <c r="M14" s="625"/>
      <c r="N14" s="621"/>
    </row>
    <row r="15" spans="1:24" s="612" customFormat="1" ht="112.5" customHeight="1" thickBot="1" x14ac:dyDescent="0.3">
      <c r="A15" s="623" t="s">
        <v>1760</v>
      </c>
      <c r="B15" s="632" t="s">
        <v>1761</v>
      </c>
      <c r="C15" s="632" t="s">
        <v>1762</v>
      </c>
      <c r="D15" s="632" t="s">
        <v>1763</v>
      </c>
      <c r="E15" s="633" t="s">
        <v>1747</v>
      </c>
      <c r="F15" s="631" t="s">
        <v>1748</v>
      </c>
      <c r="G15" s="626" t="s">
        <v>1749</v>
      </c>
      <c r="H15" s="626"/>
      <c r="I15" s="625"/>
      <c r="J15" s="625"/>
      <c r="K15" s="625"/>
      <c r="L15" s="626"/>
      <c r="M15" s="625"/>
      <c r="N15" s="621"/>
    </row>
    <row r="16" spans="1:24" s="612" customFormat="1" ht="86.25" customHeight="1" thickBot="1" x14ac:dyDescent="0.3">
      <c r="A16" s="623" t="s">
        <v>1721</v>
      </c>
      <c r="B16" s="626" t="s">
        <v>1764</v>
      </c>
      <c r="C16" s="629" t="s">
        <v>1765</v>
      </c>
      <c r="D16" s="629" t="s">
        <v>1766</v>
      </c>
      <c r="E16" s="633"/>
      <c r="F16" s="631"/>
      <c r="G16" s="626"/>
      <c r="H16" s="626"/>
      <c r="I16" s="625"/>
      <c r="J16" s="625"/>
      <c r="K16" s="625"/>
      <c r="L16" s="626"/>
      <c r="M16" s="625"/>
      <c r="N16" s="621"/>
    </row>
    <row r="17" spans="1:18" s="612" customFormat="1" ht="79.5" customHeight="1" thickBot="1" x14ac:dyDescent="0.3">
      <c r="A17" s="620" t="s">
        <v>1767</v>
      </c>
      <c r="B17" s="626"/>
      <c r="C17" s="625" t="s">
        <v>1768</v>
      </c>
      <c r="D17" s="629" t="s">
        <v>1769</v>
      </c>
      <c r="E17" s="633"/>
      <c r="F17" s="630" t="s">
        <v>1770</v>
      </c>
      <c r="G17" s="625" t="s">
        <v>1771</v>
      </c>
      <c r="H17" s="626" t="s">
        <v>1772</v>
      </c>
      <c r="I17" s="625" t="s">
        <v>1693</v>
      </c>
      <c r="J17" s="625" t="s">
        <v>1773</v>
      </c>
      <c r="K17" s="625" t="s">
        <v>1774</v>
      </c>
      <c r="L17" s="626" t="s">
        <v>1775</v>
      </c>
      <c r="M17" s="625" t="s">
        <v>1776</v>
      </c>
      <c r="N17" s="621" t="s">
        <v>1777</v>
      </c>
    </row>
    <row r="18" spans="1:18" s="612" customFormat="1" ht="34.5" thickBot="1" x14ac:dyDescent="0.3">
      <c r="A18" s="620"/>
      <c r="B18" s="626"/>
      <c r="C18" s="625"/>
      <c r="D18" s="629" t="s">
        <v>1778</v>
      </c>
      <c r="E18" s="633"/>
      <c r="F18" s="630" t="s">
        <v>1779</v>
      </c>
      <c r="G18" s="625"/>
      <c r="H18" s="626"/>
      <c r="I18" s="625"/>
      <c r="J18" s="625"/>
      <c r="K18" s="625"/>
      <c r="L18" s="626"/>
      <c r="M18" s="625"/>
      <c r="N18" s="621"/>
    </row>
    <row r="19" spans="1:18" s="612" customFormat="1" ht="45.75" thickBot="1" x14ac:dyDescent="0.3">
      <c r="A19" s="620"/>
      <c r="B19" s="626"/>
      <c r="C19" s="625"/>
      <c r="D19" s="629" t="s">
        <v>1780</v>
      </c>
      <c r="E19" s="633"/>
      <c r="F19" s="630" t="s">
        <v>1779</v>
      </c>
      <c r="G19" s="625"/>
      <c r="H19" s="626"/>
      <c r="I19" s="625"/>
      <c r="J19" s="625"/>
      <c r="K19" s="625"/>
      <c r="L19" s="626"/>
      <c r="M19" s="625"/>
      <c r="N19" s="621"/>
    </row>
    <row r="20" spans="1:18" s="612" customFormat="1" ht="259.5" thickBot="1" x14ac:dyDescent="0.3">
      <c r="A20" s="623" t="s">
        <v>1781</v>
      </c>
      <c r="B20" s="626"/>
      <c r="C20" s="625"/>
      <c r="D20" s="629" t="s">
        <v>1782</v>
      </c>
      <c r="E20" s="630" t="s">
        <v>1783</v>
      </c>
      <c r="F20" s="630" t="s">
        <v>1748</v>
      </c>
      <c r="G20" s="630" t="s">
        <v>1784</v>
      </c>
      <c r="H20" s="634" t="s">
        <v>1785</v>
      </c>
      <c r="I20" s="627" t="s">
        <v>1694</v>
      </c>
      <c r="J20" s="627" t="s">
        <v>1786</v>
      </c>
      <c r="K20" s="627" t="s">
        <v>1787</v>
      </c>
      <c r="L20" s="628" t="s">
        <v>1127</v>
      </c>
      <c r="M20" s="627" t="s">
        <v>1788</v>
      </c>
      <c r="N20" s="622" t="s">
        <v>1789</v>
      </c>
    </row>
    <row r="21" spans="1:18" ht="83.25" customHeight="1" x14ac:dyDescent="0.25">
      <c r="A21" s="296" t="s">
        <v>1790</v>
      </c>
      <c r="B21" s="296"/>
      <c r="C21" s="296"/>
      <c r="D21" s="296"/>
      <c r="E21" s="296"/>
      <c r="F21" s="296"/>
      <c r="G21" s="296"/>
      <c r="H21" s="296"/>
      <c r="I21" s="296"/>
      <c r="J21" s="294"/>
      <c r="K21" s="294"/>
      <c r="L21" s="294"/>
    </row>
    <row r="22" spans="1:18" x14ac:dyDescent="0.25">
      <c r="A22" s="293"/>
      <c r="B22" s="293"/>
      <c r="C22" s="293"/>
      <c r="D22" s="293"/>
      <c r="E22" s="293"/>
      <c r="F22" s="293"/>
      <c r="G22" s="293"/>
      <c r="H22" s="293"/>
      <c r="I22" s="293"/>
      <c r="J22" s="293"/>
      <c r="K22" s="293"/>
      <c r="L22" s="293"/>
      <c r="M22" s="293"/>
      <c r="N22" s="293"/>
      <c r="O22" s="293"/>
      <c r="P22" s="293"/>
      <c r="Q22" s="293"/>
      <c r="R22" s="293"/>
    </row>
    <row r="23" spans="1:18" x14ac:dyDescent="0.25">
      <c r="A23" s="293"/>
      <c r="B23" s="293"/>
      <c r="C23" s="293"/>
      <c r="D23" s="293"/>
      <c r="E23" s="293"/>
      <c r="F23" s="293"/>
      <c r="G23" s="293"/>
      <c r="H23" s="293"/>
      <c r="I23" s="293"/>
      <c r="J23" s="293"/>
      <c r="K23" s="293"/>
      <c r="L23" s="293"/>
      <c r="M23" s="293"/>
      <c r="N23" s="293"/>
      <c r="O23" s="293"/>
      <c r="P23" s="293"/>
      <c r="Q23" s="293"/>
      <c r="R23" s="293"/>
    </row>
    <row r="24" spans="1:18" x14ac:dyDescent="0.25">
      <c r="A24" s="293"/>
      <c r="B24" s="293"/>
      <c r="C24" s="293"/>
      <c r="D24" s="293"/>
      <c r="E24" s="293"/>
      <c r="F24" s="293"/>
      <c r="G24" s="293"/>
      <c r="H24" s="293"/>
      <c r="I24" s="293"/>
      <c r="J24" s="293"/>
      <c r="K24" s="293"/>
      <c r="L24" s="293"/>
      <c r="M24" s="293"/>
      <c r="N24" s="293"/>
      <c r="O24" s="293"/>
      <c r="P24" s="293"/>
      <c r="Q24" s="293"/>
      <c r="R24" s="293"/>
    </row>
    <row r="25" spans="1:18" x14ac:dyDescent="0.25">
      <c r="A25" s="293"/>
      <c r="B25" s="293"/>
      <c r="C25" s="293"/>
      <c r="D25" s="293"/>
      <c r="E25" s="293"/>
      <c r="F25" s="293"/>
      <c r="G25" s="293"/>
      <c r="H25" s="293"/>
      <c r="I25" s="293"/>
      <c r="J25" s="293"/>
      <c r="K25" s="293"/>
      <c r="L25" s="293"/>
      <c r="M25" s="293"/>
      <c r="N25" s="293"/>
      <c r="O25" s="293"/>
      <c r="P25" s="293"/>
      <c r="Q25" s="293"/>
      <c r="R25" s="293"/>
    </row>
    <row r="26" spans="1:18" x14ac:dyDescent="0.25">
      <c r="A26" s="293"/>
      <c r="B26" s="293"/>
      <c r="C26" s="293"/>
      <c r="D26" s="293"/>
      <c r="E26" s="293"/>
      <c r="F26" s="293"/>
      <c r="G26" s="293"/>
      <c r="H26" s="293"/>
      <c r="I26" s="293"/>
      <c r="J26" s="293"/>
      <c r="K26" s="293"/>
      <c r="L26" s="293"/>
      <c r="M26" s="293"/>
      <c r="N26" s="293"/>
      <c r="O26" s="293"/>
      <c r="P26" s="293"/>
      <c r="Q26" s="293"/>
      <c r="R26" s="293"/>
    </row>
    <row r="27" spans="1:18" x14ac:dyDescent="0.25">
      <c r="A27" s="293"/>
      <c r="B27" s="293"/>
      <c r="C27" s="293"/>
      <c r="D27" s="293"/>
      <c r="E27" s="293"/>
      <c r="F27" s="293"/>
      <c r="G27" s="293"/>
      <c r="H27" s="293"/>
      <c r="I27" s="293"/>
      <c r="J27" s="293"/>
      <c r="K27" s="293"/>
      <c r="L27" s="293"/>
      <c r="M27" s="293"/>
      <c r="N27" s="293"/>
      <c r="O27" s="293"/>
      <c r="P27" s="293"/>
      <c r="Q27" s="293"/>
      <c r="R27" s="293"/>
    </row>
    <row r="28" spans="1:18" x14ac:dyDescent="0.25">
      <c r="A28" s="293"/>
      <c r="B28" s="293"/>
      <c r="C28" s="293"/>
      <c r="D28" s="293"/>
      <c r="E28" s="293"/>
      <c r="F28" s="293"/>
      <c r="G28" s="293"/>
      <c r="H28" s="293"/>
      <c r="I28" s="293"/>
      <c r="J28" s="293"/>
      <c r="K28" s="293"/>
      <c r="L28" s="293"/>
      <c r="M28" s="293"/>
      <c r="N28" s="293"/>
      <c r="O28" s="293"/>
      <c r="P28" s="293"/>
      <c r="Q28" s="293"/>
      <c r="R28" s="293"/>
    </row>
    <row r="29" spans="1:18" x14ac:dyDescent="0.25">
      <c r="A29" s="293"/>
      <c r="B29" s="293"/>
      <c r="C29" s="293"/>
      <c r="D29" s="293"/>
      <c r="E29" s="293"/>
      <c r="F29" s="293"/>
      <c r="G29" s="293"/>
      <c r="H29" s="293"/>
      <c r="I29" s="293"/>
      <c r="J29" s="293"/>
      <c r="K29" s="293"/>
      <c r="L29" s="293"/>
      <c r="M29" s="293"/>
      <c r="N29" s="293"/>
      <c r="O29" s="293"/>
      <c r="P29" s="293"/>
      <c r="Q29" s="293"/>
      <c r="R29" s="293"/>
    </row>
    <row r="30" spans="1:18" x14ac:dyDescent="0.25">
      <c r="A30" s="293"/>
      <c r="B30" s="293"/>
      <c r="C30" s="293"/>
      <c r="D30" s="293"/>
      <c r="E30" s="293"/>
      <c r="F30" s="293"/>
      <c r="G30" s="293"/>
      <c r="H30" s="293"/>
      <c r="I30" s="293"/>
      <c r="J30" s="293"/>
      <c r="K30" s="293"/>
      <c r="L30" s="293"/>
      <c r="M30" s="293"/>
      <c r="N30" s="293"/>
      <c r="O30" s="293"/>
      <c r="P30" s="293"/>
      <c r="Q30" s="293"/>
      <c r="R30" s="293"/>
    </row>
    <row r="31" spans="1:18" x14ac:dyDescent="0.25">
      <c r="A31" s="293"/>
      <c r="B31" s="293"/>
      <c r="C31" s="293"/>
      <c r="D31" s="293"/>
      <c r="E31" s="293"/>
      <c r="F31" s="293"/>
      <c r="G31" s="293"/>
      <c r="H31" s="293"/>
      <c r="I31" s="293"/>
      <c r="J31" s="293"/>
      <c r="K31" s="293"/>
      <c r="L31" s="293"/>
      <c r="M31" s="293"/>
      <c r="N31" s="293"/>
      <c r="O31" s="293"/>
      <c r="P31" s="293"/>
      <c r="Q31" s="293"/>
      <c r="R31" s="293"/>
    </row>
    <row r="32" spans="1:18" x14ac:dyDescent="0.25">
      <c r="A32" s="293"/>
      <c r="B32" s="293"/>
      <c r="C32" s="293"/>
      <c r="D32" s="293"/>
      <c r="E32" s="293"/>
      <c r="F32" s="293"/>
      <c r="G32" s="293"/>
      <c r="H32" s="293"/>
      <c r="I32" s="293"/>
      <c r="J32" s="293"/>
      <c r="K32" s="293"/>
      <c r="L32" s="293"/>
      <c r="M32" s="293"/>
      <c r="N32" s="293"/>
      <c r="O32" s="293"/>
      <c r="P32" s="293"/>
      <c r="Q32" s="293"/>
      <c r="R32" s="293"/>
    </row>
    <row r="33" spans="1:18" x14ac:dyDescent="0.25">
      <c r="A33" s="293"/>
      <c r="B33" s="293"/>
      <c r="C33" s="293"/>
      <c r="D33" s="293"/>
      <c r="E33" s="293"/>
      <c r="F33" s="293"/>
      <c r="G33" s="293"/>
      <c r="H33" s="293"/>
      <c r="I33" s="293"/>
      <c r="J33" s="293"/>
      <c r="K33" s="293"/>
      <c r="L33" s="293"/>
      <c r="M33" s="293"/>
      <c r="N33" s="293"/>
      <c r="O33" s="293"/>
      <c r="P33" s="293"/>
      <c r="Q33" s="293"/>
      <c r="R33" s="293"/>
    </row>
    <row r="34" spans="1:18" x14ac:dyDescent="0.25">
      <c r="A34" s="293"/>
      <c r="B34" s="293"/>
      <c r="C34" s="293"/>
      <c r="D34" s="293"/>
      <c r="E34" s="293"/>
      <c r="F34" s="293"/>
      <c r="G34" s="293"/>
      <c r="H34" s="293"/>
      <c r="I34" s="293"/>
      <c r="J34" s="293"/>
      <c r="K34" s="293"/>
      <c r="L34" s="293"/>
      <c r="M34" s="293"/>
      <c r="N34" s="293"/>
      <c r="O34" s="293"/>
      <c r="P34" s="293"/>
      <c r="Q34" s="293"/>
      <c r="R34" s="293"/>
    </row>
    <row r="35" spans="1:18" x14ac:dyDescent="0.25">
      <c r="A35" s="293"/>
      <c r="B35" s="293"/>
      <c r="C35" s="293"/>
      <c r="D35" s="293"/>
      <c r="E35" s="293"/>
      <c r="F35" s="293"/>
      <c r="G35" s="293"/>
      <c r="H35" s="293"/>
      <c r="I35" s="293"/>
      <c r="J35" s="293"/>
      <c r="K35" s="293"/>
      <c r="L35" s="293"/>
      <c r="M35" s="293"/>
      <c r="N35" s="293"/>
      <c r="O35" s="293"/>
      <c r="P35" s="293"/>
      <c r="Q35" s="293"/>
      <c r="R35" s="293"/>
    </row>
    <row r="36" spans="1:18" x14ac:dyDescent="0.25">
      <c r="A36" s="293"/>
      <c r="B36" s="293"/>
      <c r="C36" s="293"/>
      <c r="D36" s="293"/>
      <c r="E36" s="293"/>
      <c r="F36" s="293"/>
      <c r="G36" s="293"/>
      <c r="H36" s="293"/>
      <c r="I36" s="293"/>
      <c r="J36" s="293"/>
      <c r="K36" s="293"/>
      <c r="L36" s="293"/>
      <c r="M36" s="293"/>
      <c r="N36" s="293"/>
      <c r="O36" s="293"/>
      <c r="P36" s="293"/>
      <c r="Q36" s="293"/>
      <c r="R36" s="293"/>
    </row>
    <row r="37" spans="1:18" x14ac:dyDescent="0.25">
      <c r="A37" s="293"/>
      <c r="B37" s="293"/>
      <c r="C37" s="293"/>
      <c r="D37" s="293"/>
      <c r="E37" s="293"/>
      <c r="F37" s="293"/>
      <c r="G37" s="293"/>
      <c r="H37" s="293"/>
      <c r="I37" s="293"/>
      <c r="J37" s="293"/>
      <c r="K37" s="293"/>
      <c r="L37" s="293"/>
      <c r="M37" s="293"/>
      <c r="N37" s="293"/>
      <c r="O37" s="293"/>
      <c r="P37" s="293"/>
      <c r="Q37" s="293"/>
      <c r="R37" s="293"/>
    </row>
    <row r="38" spans="1:18" x14ac:dyDescent="0.25">
      <c r="A38" s="293"/>
      <c r="B38" s="293"/>
      <c r="C38" s="293"/>
      <c r="D38" s="293"/>
      <c r="E38" s="293"/>
      <c r="F38" s="293"/>
      <c r="G38" s="293"/>
      <c r="H38" s="293"/>
      <c r="I38" s="293"/>
      <c r="J38" s="293"/>
      <c r="K38" s="293"/>
      <c r="L38" s="293"/>
      <c r="M38" s="293"/>
      <c r="N38" s="293"/>
      <c r="O38" s="293"/>
      <c r="P38" s="293"/>
      <c r="Q38" s="293"/>
      <c r="R38" s="293"/>
    </row>
    <row r="39" spans="1:18" x14ac:dyDescent="0.25">
      <c r="A39" s="293"/>
      <c r="B39" s="293"/>
      <c r="C39" s="293"/>
      <c r="D39" s="293"/>
      <c r="E39" s="293"/>
      <c r="F39" s="293"/>
      <c r="G39" s="293"/>
      <c r="H39" s="293"/>
      <c r="I39" s="293"/>
      <c r="J39" s="293"/>
      <c r="K39" s="293"/>
      <c r="L39" s="293"/>
      <c r="M39" s="293"/>
      <c r="N39" s="293"/>
      <c r="O39" s="293"/>
      <c r="P39" s="293"/>
      <c r="Q39" s="293"/>
      <c r="R39" s="293"/>
    </row>
    <row r="40" spans="1:18" x14ac:dyDescent="0.25">
      <c r="A40" s="293"/>
      <c r="B40" s="293"/>
      <c r="C40" s="293"/>
      <c r="D40" s="293"/>
      <c r="E40" s="293"/>
      <c r="F40" s="293"/>
      <c r="G40" s="293"/>
      <c r="H40" s="293"/>
      <c r="I40" s="293"/>
      <c r="J40" s="293"/>
      <c r="K40" s="293"/>
      <c r="L40" s="293"/>
      <c r="M40" s="293"/>
      <c r="N40" s="293"/>
      <c r="O40" s="293"/>
      <c r="P40" s="293"/>
      <c r="Q40" s="293"/>
      <c r="R40" s="293"/>
    </row>
    <row r="41" spans="1:18" x14ac:dyDescent="0.25">
      <c r="A41" s="293"/>
      <c r="B41" s="293"/>
      <c r="C41" s="293"/>
      <c r="D41" s="293"/>
      <c r="E41" s="293"/>
      <c r="F41" s="293"/>
      <c r="G41" s="293"/>
      <c r="H41" s="293"/>
      <c r="I41" s="293"/>
      <c r="J41" s="293"/>
      <c r="K41" s="293"/>
      <c r="L41" s="293"/>
      <c r="M41" s="293"/>
      <c r="N41" s="293"/>
      <c r="O41" s="293"/>
      <c r="P41" s="293"/>
      <c r="Q41" s="293"/>
      <c r="R41" s="293"/>
    </row>
    <row r="42" spans="1:18" x14ac:dyDescent="0.25">
      <c r="A42" s="293"/>
      <c r="B42" s="293"/>
      <c r="C42" s="293"/>
      <c r="D42" s="293"/>
      <c r="E42" s="293"/>
      <c r="F42" s="293"/>
      <c r="G42" s="293"/>
      <c r="H42" s="293"/>
      <c r="I42" s="293"/>
      <c r="J42" s="293"/>
      <c r="K42" s="293"/>
      <c r="L42" s="293"/>
      <c r="M42" s="293"/>
      <c r="N42" s="293"/>
      <c r="O42" s="293"/>
      <c r="P42" s="293"/>
      <c r="Q42" s="293"/>
      <c r="R42" s="293"/>
    </row>
    <row r="43" spans="1:18" x14ac:dyDescent="0.25">
      <c r="A43" s="293"/>
      <c r="B43" s="293"/>
      <c r="C43" s="293"/>
      <c r="D43" s="293"/>
      <c r="E43" s="293"/>
      <c r="F43" s="293"/>
      <c r="G43" s="293"/>
      <c r="H43" s="293"/>
      <c r="I43" s="293"/>
      <c r="J43" s="293"/>
      <c r="K43" s="293"/>
      <c r="L43" s="293"/>
      <c r="M43" s="293"/>
      <c r="N43" s="293"/>
      <c r="O43" s="293"/>
      <c r="P43" s="293"/>
      <c r="Q43" s="293"/>
      <c r="R43" s="293"/>
    </row>
    <row r="44" spans="1:18" x14ac:dyDescent="0.25">
      <c r="A44" s="293"/>
      <c r="B44" s="293"/>
      <c r="C44" s="293"/>
      <c r="D44" s="293"/>
      <c r="E44" s="293"/>
      <c r="F44" s="293"/>
      <c r="G44" s="293"/>
      <c r="H44" s="293"/>
      <c r="I44" s="293"/>
      <c r="J44" s="293"/>
      <c r="K44" s="293"/>
      <c r="L44" s="293"/>
      <c r="M44" s="293"/>
      <c r="N44" s="293"/>
      <c r="O44" s="293"/>
      <c r="P44" s="293"/>
      <c r="Q44" s="293"/>
      <c r="R44" s="293"/>
    </row>
    <row r="45" spans="1:18" x14ac:dyDescent="0.25">
      <c r="A45" s="293"/>
      <c r="B45" s="293"/>
      <c r="C45" s="293"/>
      <c r="D45" s="293"/>
      <c r="E45" s="293"/>
      <c r="F45" s="293"/>
      <c r="G45" s="293"/>
      <c r="H45" s="293"/>
      <c r="I45" s="293"/>
      <c r="J45" s="293"/>
      <c r="K45" s="293"/>
      <c r="L45" s="293"/>
      <c r="M45" s="293"/>
      <c r="N45" s="293"/>
      <c r="O45" s="293"/>
      <c r="P45" s="293"/>
      <c r="Q45" s="293"/>
      <c r="R45" s="293"/>
    </row>
    <row r="46" spans="1:18" x14ac:dyDescent="0.25">
      <c r="A46" s="293"/>
      <c r="B46" s="293"/>
      <c r="C46" s="293"/>
      <c r="D46" s="293"/>
      <c r="E46" s="293"/>
      <c r="F46" s="293"/>
      <c r="G46" s="293"/>
      <c r="H46" s="293"/>
      <c r="I46" s="293"/>
      <c r="J46" s="293"/>
      <c r="K46" s="293"/>
      <c r="L46" s="293"/>
      <c r="M46" s="293"/>
      <c r="N46" s="293"/>
      <c r="O46" s="293"/>
      <c r="P46" s="293"/>
      <c r="Q46" s="293"/>
      <c r="R46" s="293"/>
    </row>
    <row r="47" spans="1:18" x14ac:dyDescent="0.25">
      <c r="A47" s="293"/>
      <c r="B47" s="293"/>
      <c r="C47" s="293"/>
      <c r="D47" s="293"/>
      <c r="E47" s="293"/>
      <c r="F47" s="293"/>
      <c r="G47" s="293"/>
      <c r="H47" s="293"/>
      <c r="I47" s="293"/>
      <c r="J47" s="293"/>
      <c r="K47" s="293"/>
      <c r="L47" s="293"/>
      <c r="M47" s="293"/>
      <c r="N47" s="293"/>
      <c r="O47" s="293"/>
      <c r="P47" s="293"/>
      <c r="Q47" s="293"/>
      <c r="R47" s="293"/>
    </row>
    <row r="48" spans="1:18" x14ac:dyDescent="0.25">
      <c r="A48" s="293"/>
      <c r="B48" s="293"/>
      <c r="C48" s="293"/>
      <c r="D48" s="293"/>
      <c r="E48" s="293"/>
      <c r="F48" s="293"/>
      <c r="G48" s="293"/>
      <c r="H48" s="293"/>
      <c r="I48" s="293"/>
      <c r="J48" s="293"/>
      <c r="K48" s="293"/>
      <c r="L48" s="293"/>
      <c r="M48" s="293"/>
      <c r="N48" s="293"/>
      <c r="O48" s="293"/>
      <c r="P48" s="293"/>
      <c r="Q48" s="293"/>
      <c r="R48" s="293"/>
    </row>
    <row r="49" spans="1:18" x14ac:dyDescent="0.25">
      <c r="A49" s="293"/>
      <c r="B49" s="293"/>
      <c r="C49" s="293"/>
      <c r="D49" s="293"/>
      <c r="E49" s="293"/>
      <c r="F49" s="293"/>
      <c r="G49" s="293"/>
      <c r="H49" s="293"/>
      <c r="I49" s="293"/>
      <c r="J49" s="293"/>
      <c r="K49" s="293"/>
      <c r="L49" s="293"/>
      <c r="M49" s="293"/>
      <c r="N49" s="293"/>
      <c r="O49" s="293"/>
      <c r="P49" s="293"/>
      <c r="Q49" s="293"/>
      <c r="R49" s="293"/>
    </row>
    <row r="50" spans="1:18" x14ac:dyDescent="0.25">
      <c r="A50" s="293"/>
      <c r="B50" s="293"/>
      <c r="C50" s="293"/>
      <c r="D50" s="293"/>
      <c r="E50" s="293"/>
      <c r="F50" s="293"/>
      <c r="G50" s="293"/>
      <c r="H50" s="293"/>
      <c r="I50" s="293"/>
      <c r="J50" s="293"/>
      <c r="K50" s="293"/>
      <c r="L50" s="293"/>
      <c r="M50" s="293"/>
      <c r="N50" s="293"/>
      <c r="O50" s="293"/>
      <c r="P50" s="293"/>
      <c r="Q50" s="293"/>
      <c r="R50" s="293"/>
    </row>
    <row r="51" spans="1:18" x14ac:dyDescent="0.25">
      <c r="A51" s="293"/>
      <c r="B51" s="293"/>
      <c r="C51" s="293"/>
      <c r="D51" s="293"/>
      <c r="E51" s="293"/>
      <c r="F51" s="293"/>
      <c r="G51" s="293"/>
      <c r="H51" s="293"/>
      <c r="I51" s="293"/>
      <c r="J51" s="293"/>
      <c r="K51" s="293"/>
      <c r="L51" s="293"/>
      <c r="M51" s="293"/>
      <c r="N51" s="293"/>
      <c r="O51" s="293"/>
      <c r="P51" s="293"/>
      <c r="Q51" s="293"/>
      <c r="R51" s="293"/>
    </row>
    <row r="52" spans="1:18" x14ac:dyDescent="0.25">
      <c r="A52" s="293"/>
      <c r="B52" s="293"/>
      <c r="C52" s="293"/>
      <c r="D52" s="293"/>
      <c r="E52" s="293"/>
      <c r="F52" s="293"/>
      <c r="G52" s="293"/>
      <c r="H52" s="293"/>
      <c r="I52" s="293"/>
      <c r="J52" s="293"/>
      <c r="K52" s="293"/>
      <c r="L52" s="293"/>
      <c r="M52" s="293"/>
      <c r="N52" s="293"/>
      <c r="O52" s="293"/>
      <c r="P52" s="293"/>
      <c r="Q52" s="293"/>
      <c r="R52" s="293"/>
    </row>
    <row r="53" spans="1:18" x14ac:dyDescent="0.25">
      <c r="A53" s="293"/>
      <c r="B53" s="293"/>
      <c r="C53" s="293"/>
      <c r="D53" s="293"/>
      <c r="E53" s="293"/>
      <c r="F53" s="293"/>
      <c r="G53" s="293"/>
      <c r="H53" s="293"/>
      <c r="I53" s="293"/>
      <c r="J53" s="293"/>
      <c r="K53" s="293"/>
      <c r="L53" s="293"/>
      <c r="M53" s="293"/>
      <c r="N53" s="293"/>
      <c r="O53" s="293"/>
      <c r="P53" s="293"/>
      <c r="Q53" s="293"/>
      <c r="R53" s="293"/>
    </row>
    <row r="54" spans="1:18" x14ac:dyDescent="0.25">
      <c r="A54" s="293"/>
      <c r="B54" s="293"/>
      <c r="C54" s="293"/>
      <c r="D54" s="293"/>
      <c r="E54" s="293"/>
      <c r="F54" s="293"/>
      <c r="G54" s="293"/>
      <c r="H54" s="293"/>
      <c r="I54" s="293"/>
      <c r="J54" s="293"/>
      <c r="K54" s="293"/>
      <c r="L54" s="293"/>
      <c r="M54" s="293"/>
      <c r="N54" s="293"/>
      <c r="O54" s="293"/>
      <c r="P54" s="293"/>
      <c r="Q54" s="293"/>
      <c r="R54" s="293"/>
    </row>
    <row r="55" spans="1:18" x14ac:dyDescent="0.25">
      <c r="A55" s="293"/>
      <c r="B55" s="293"/>
      <c r="C55" s="293"/>
      <c r="D55" s="293"/>
      <c r="E55" s="293"/>
      <c r="F55" s="293"/>
      <c r="G55" s="293"/>
      <c r="H55" s="293"/>
      <c r="I55" s="293"/>
      <c r="J55" s="293"/>
      <c r="K55" s="293"/>
      <c r="L55" s="293"/>
      <c r="M55" s="293"/>
      <c r="N55" s="293"/>
      <c r="O55" s="293"/>
      <c r="P55" s="293"/>
      <c r="Q55" s="293"/>
      <c r="R55" s="293"/>
    </row>
    <row r="56" spans="1:18" x14ac:dyDescent="0.25">
      <c r="A56" s="293"/>
      <c r="B56" s="293"/>
      <c r="C56" s="293"/>
      <c r="D56" s="293"/>
      <c r="E56" s="293"/>
      <c r="F56" s="293"/>
      <c r="G56" s="293"/>
      <c r="H56" s="293"/>
      <c r="I56" s="293"/>
      <c r="J56" s="293"/>
      <c r="K56" s="293"/>
      <c r="L56" s="293"/>
      <c r="M56" s="293"/>
      <c r="N56" s="293"/>
      <c r="O56" s="293"/>
      <c r="P56" s="293"/>
      <c r="Q56" s="293"/>
      <c r="R56" s="293"/>
    </row>
    <row r="57" spans="1:18" x14ac:dyDescent="0.25">
      <c r="A57" s="293"/>
      <c r="B57" s="293"/>
      <c r="C57" s="293"/>
      <c r="D57" s="293"/>
      <c r="E57" s="293"/>
      <c r="F57" s="293"/>
      <c r="G57" s="293"/>
      <c r="H57" s="293"/>
      <c r="I57" s="293"/>
      <c r="J57" s="293"/>
      <c r="K57" s="293"/>
      <c r="L57" s="293"/>
      <c r="M57" s="293"/>
      <c r="N57" s="293"/>
      <c r="O57" s="293"/>
      <c r="P57" s="293"/>
      <c r="Q57" s="293"/>
      <c r="R57" s="293"/>
    </row>
    <row r="58" spans="1:18" x14ac:dyDescent="0.25">
      <c r="A58" s="293"/>
      <c r="B58" s="293"/>
      <c r="C58" s="293"/>
      <c r="D58" s="293"/>
      <c r="E58" s="293"/>
      <c r="F58" s="293"/>
      <c r="G58" s="293"/>
      <c r="H58" s="293"/>
      <c r="I58" s="293"/>
      <c r="J58" s="293"/>
      <c r="K58" s="293"/>
      <c r="L58" s="293"/>
      <c r="M58" s="293"/>
      <c r="N58" s="293"/>
      <c r="O58" s="293"/>
      <c r="P58" s="293"/>
      <c r="Q58" s="293"/>
      <c r="R58" s="293"/>
    </row>
    <row r="59" spans="1:18" x14ac:dyDescent="0.25">
      <c r="A59" s="293"/>
      <c r="B59" s="293"/>
      <c r="C59" s="293"/>
      <c r="D59" s="293"/>
      <c r="E59" s="293"/>
      <c r="F59" s="293"/>
      <c r="G59" s="293"/>
      <c r="H59" s="293"/>
      <c r="I59" s="293"/>
      <c r="J59" s="293"/>
      <c r="K59" s="293"/>
      <c r="L59" s="293"/>
      <c r="M59" s="293"/>
      <c r="N59" s="293"/>
      <c r="O59" s="293"/>
      <c r="P59" s="293"/>
      <c r="Q59" s="293"/>
      <c r="R59" s="293"/>
    </row>
    <row r="60" spans="1:18" x14ac:dyDescent="0.25">
      <c r="A60" s="293"/>
      <c r="B60" s="293"/>
      <c r="C60" s="293"/>
      <c r="D60" s="293"/>
      <c r="E60" s="293"/>
      <c r="F60" s="293"/>
      <c r="G60" s="293"/>
      <c r="H60" s="293"/>
      <c r="I60" s="293"/>
      <c r="J60" s="293"/>
      <c r="K60" s="293"/>
      <c r="L60" s="293"/>
      <c r="M60" s="293"/>
      <c r="N60" s="293"/>
      <c r="O60" s="293"/>
      <c r="P60" s="293"/>
      <c r="Q60" s="293"/>
      <c r="R60" s="293"/>
    </row>
    <row r="61" spans="1:18" x14ac:dyDescent="0.25">
      <c r="A61" s="293"/>
      <c r="B61" s="293"/>
      <c r="C61" s="293"/>
      <c r="D61" s="293"/>
      <c r="E61" s="293"/>
      <c r="F61" s="293"/>
      <c r="G61" s="293"/>
      <c r="H61" s="293"/>
      <c r="I61" s="293"/>
      <c r="J61" s="293"/>
      <c r="K61" s="293"/>
      <c r="L61" s="293"/>
      <c r="M61" s="293"/>
      <c r="N61" s="293"/>
      <c r="O61" s="293"/>
      <c r="P61" s="293"/>
      <c r="Q61" s="293"/>
      <c r="R61" s="293"/>
    </row>
    <row r="62" spans="1:18" x14ac:dyDescent="0.25">
      <c r="A62" s="293"/>
      <c r="B62" s="293"/>
      <c r="C62" s="293"/>
      <c r="D62" s="293"/>
      <c r="E62" s="293"/>
      <c r="F62" s="293"/>
      <c r="G62" s="293"/>
      <c r="H62" s="293"/>
      <c r="I62" s="293"/>
      <c r="J62" s="293"/>
      <c r="K62" s="293"/>
      <c r="L62" s="293"/>
      <c r="M62" s="293"/>
      <c r="N62" s="293"/>
      <c r="O62" s="293"/>
      <c r="P62" s="293"/>
      <c r="Q62" s="293"/>
      <c r="R62" s="293"/>
    </row>
    <row r="63" spans="1:18" x14ac:dyDescent="0.25">
      <c r="A63" s="293"/>
      <c r="B63" s="293"/>
      <c r="C63" s="293"/>
      <c r="D63" s="293"/>
      <c r="E63" s="293"/>
      <c r="F63" s="293"/>
      <c r="G63" s="293"/>
      <c r="H63" s="293"/>
      <c r="I63" s="293"/>
      <c r="J63" s="293"/>
      <c r="K63" s="293"/>
      <c r="L63" s="293"/>
      <c r="M63" s="293"/>
      <c r="N63" s="293"/>
      <c r="O63" s="293"/>
      <c r="P63" s="293"/>
      <c r="Q63" s="293"/>
      <c r="R63" s="293"/>
    </row>
    <row r="64" spans="1:18" x14ac:dyDescent="0.25">
      <c r="A64" s="293"/>
      <c r="B64" s="293"/>
      <c r="C64" s="293"/>
      <c r="D64" s="293"/>
      <c r="E64" s="293"/>
      <c r="F64" s="293"/>
      <c r="G64" s="293"/>
      <c r="H64" s="293"/>
      <c r="I64" s="293"/>
      <c r="J64" s="293"/>
      <c r="K64" s="293"/>
      <c r="L64" s="293"/>
      <c r="M64" s="293"/>
      <c r="N64" s="293"/>
      <c r="O64" s="293"/>
      <c r="P64" s="293"/>
      <c r="Q64" s="293"/>
      <c r="R64" s="293"/>
    </row>
    <row r="65" spans="1:18" x14ac:dyDescent="0.25">
      <c r="A65" s="293"/>
      <c r="B65" s="293"/>
      <c r="C65" s="293"/>
      <c r="D65" s="293"/>
      <c r="E65" s="293"/>
      <c r="F65" s="293"/>
      <c r="G65" s="293"/>
      <c r="H65" s="293"/>
      <c r="I65" s="293"/>
      <c r="J65" s="293"/>
      <c r="K65" s="293"/>
      <c r="L65" s="293"/>
      <c r="M65" s="293"/>
      <c r="N65" s="293"/>
      <c r="O65" s="293"/>
      <c r="P65" s="293"/>
      <c r="Q65" s="293"/>
      <c r="R65" s="293"/>
    </row>
    <row r="66" spans="1:18" x14ac:dyDescent="0.25">
      <c r="A66" s="293"/>
      <c r="B66" s="293"/>
      <c r="C66" s="293"/>
      <c r="D66" s="293"/>
      <c r="E66" s="293"/>
      <c r="F66" s="293"/>
      <c r="G66" s="293"/>
      <c r="H66" s="293"/>
      <c r="I66" s="293"/>
      <c r="J66" s="293"/>
      <c r="K66" s="293"/>
      <c r="L66" s="293"/>
      <c r="M66" s="293"/>
      <c r="N66" s="293"/>
      <c r="O66" s="293"/>
      <c r="P66" s="293"/>
      <c r="Q66" s="293"/>
      <c r="R66" s="293"/>
    </row>
    <row r="67" spans="1:18" x14ac:dyDescent="0.25">
      <c r="A67" s="293"/>
      <c r="B67" s="293"/>
      <c r="C67" s="293"/>
      <c r="D67" s="293"/>
      <c r="E67" s="293"/>
      <c r="F67" s="293"/>
      <c r="G67" s="293"/>
      <c r="H67" s="293"/>
      <c r="I67" s="293"/>
      <c r="J67" s="293"/>
      <c r="K67" s="293"/>
      <c r="L67" s="293"/>
      <c r="M67" s="293"/>
      <c r="N67" s="293"/>
      <c r="O67" s="293"/>
      <c r="P67" s="293"/>
      <c r="Q67" s="293"/>
      <c r="R67" s="293"/>
    </row>
    <row r="68" spans="1:18" x14ac:dyDescent="0.25">
      <c r="A68" s="293"/>
      <c r="B68" s="293"/>
      <c r="C68" s="293"/>
      <c r="D68" s="293"/>
      <c r="E68" s="293"/>
      <c r="F68" s="293"/>
      <c r="G68" s="293"/>
      <c r="H68" s="293"/>
      <c r="I68" s="293"/>
      <c r="J68" s="293"/>
      <c r="K68" s="293"/>
      <c r="L68" s="293"/>
      <c r="M68" s="293"/>
      <c r="N68" s="293"/>
      <c r="O68" s="293"/>
      <c r="P68" s="293"/>
      <c r="Q68" s="293"/>
      <c r="R68" s="293"/>
    </row>
    <row r="69" spans="1:18" x14ac:dyDescent="0.25">
      <c r="A69" s="293"/>
      <c r="B69" s="293"/>
      <c r="C69" s="293"/>
      <c r="D69" s="293"/>
      <c r="E69" s="293"/>
      <c r="F69" s="293"/>
      <c r="G69" s="293"/>
      <c r="H69" s="293"/>
      <c r="I69" s="293"/>
      <c r="J69" s="293"/>
      <c r="K69" s="293"/>
      <c r="L69" s="293"/>
      <c r="M69" s="293"/>
      <c r="N69" s="293"/>
      <c r="O69" s="293"/>
      <c r="P69" s="293"/>
      <c r="Q69" s="293"/>
      <c r="R69" s="293"/>
    </row>
    <row r="70" spans="1:18" x14ac:dyDescent="0.25">
      <c r="A70" s="293"/>
      <c r="B70" s="293"/>
      <c r="C70" s="293"/>
      <c r="D70" s="293"/>
      <c r="E70" s="293"/>
      <c r="F70" s="293"/>
      <c r="G70" s="293"/>
      <c r="H70" s="293"/>
      <c r="I70" s="293"/>
      <c r="J70" s="293"/>
      <c r="K70" s="293"/>
      <c r="L70" s="293"/>
      <c r="M70" s="293"/>
      <c r="N70" s="293"/>
      <c r="O70" s="293"/>
      <c r="P70" s="293"/>
      <c r="Q70" s="293"/>
      <c r="R70" s="293"/>
    </row>
    <row r="71" spans="1:18" x14ac:dyDescent="0.25">
      <c r="A71" s="293"/>
      <c r="B71" s="293"/>
      <c r="C71" s="293"/>
      <c r="D71" s="293"/>
      <c r="E71" s="293"/>
      <c r="F71" s="293"/>
      <c r="G71" s="293"/>
      <c r="H71" s="293"/>
      <c r="I71" s="293"/>
      <c r="J71" s="293"/>
      <c r="K71" s="293"/>
      <c r="L71" s="293"/>
      <c r="M71" s="293"/>
      <c r="N71" s="293"/>
      <c r="O71" s="293"/>
      <c r="P71" s="293"/>
      <c r="Q71" s="293"/>
      <c r="R71" s="293"/>
    </row>
    <row r="72" spans="1:18" x14ac:dyDescent="0.25">
      <c r="A72" s="293"/>
      <c r="B72" s="293"/>
      <c r="C72" s="293"/>
      <c r="D72" s="293"/>
      <c r="E72" s="293"/>
      <c r="F72" s="293"/>
      <c r="G72" s="293"/>
      <c r="H72" s="293"/>
      <c r="I72" s="293"/>
      <c r="J72" s="293"/>
      <c r="K72" s="293"/>
      <c r="L72" s="293"/>
      <c r="M72" s="293"/>
      <c r="N72" s="293"/>
      <c r="O72" s="293"/>
      <c r="P72" s="293"/>
      <c r="Q72" s="293"/>
      <c r="R72" s="293"/>
    </row>
    <row r="73" spans="1:18" x14ac:dyDescent="0.25">
      <c r="A73" s="293"/>
      <c r="B73" s="293"/>
      <c r="C73" s="293"/>
      <c r="D73" s="293"/>
      <c r="E73" s="293"/>
      <c r="F73" s="293"/>
      <c r="G73" s="293"/>
      <c r="H73" s="293"/>
      <c r="I73" s="293"/>
      <c r="J73" s="293"/>
      <c r="K73" s="293"/>
      <c r="L73" s="293"/>
      <c r="M73" s="293"/>
      <c r="N73" s="293"/>
      <c r="O73" s="293"/>
      <c r="P73" s="293"/>
      <c r="Q73" s="293"/>
      <c r="R73" s="293"/>
    </row>
    <row r="74" spans="1:18" x14ac:dyDescent="0.25">
      <c r="A74" s="293"/>
      <c r="B74" s="293"/>
      <c r="C74" s="293"/>
      <c r="D74" s="293"/>
      <c r="E74" s="293"/>
      <c r="F74" s="293"/>
      <c r="G74" s="293"/>
      <c r="H74" s="293"/>
      <c r="I74" s="293"/>
      <c r="J74" s="293"/>
      <c r="K74" s="293"/>
      <c r="L74" s="293"/>
      <c r="M74" s="293"/>
      <c r="N74" s="293"/>
      <c r="O74" s="293"/>
      <c r="P74" s="293"/>
      <c r="Q74" s="293"/>
      <c r="R74" s="293"/>
    </row>
    <row r="75" spans="1:18" x14ac:dyDescent="0.25">
      <c r="A75" s="293"/>
      <c r="B75" s="293"/>
      <c r="C75" s="293"/>
      <c r="D75" s="293"/>
      <c r="E75" s="293"/>
      <c r="F75" s="293"/>
      <c r="G75" s="293"/>
      <c r="H75" s="293"/>
      <c r="I75" s="293"/>
      <c r="J75" s="293"/>
      <c r="K75" s="293"/>
      <c r="L75" s="293"/>
      <c r="M75" s="293"/>
      <c r="N75" s="293"/>
      <c r="O75" s="293"/>
      <c r="P75" s="293"/>
      <c r="Q75" s="293"/>
      <c r="R75" s="293"/>
    </row>
    <row r="76" spans="1:18" x14ac:dyDescent="0.25">
      <c r="A76" s="293"/>
      <c r="B76" s="293"/>
      <c r="C76" s="293"/>
      <c r="D76" s="293"/>
      <c r="E76" s="293"/>
      <c r="F76" s="293"/>
      <c r="G76" s="293"/>
      <c r="H76" s="293"/>
      <c r="I76" s="293"/>
      <c r="J76" s="293"/>
      <c r="K76" s="293"/>
      <c r="L76" s="293"/>
      <c r="M76" s="293"/>
      <c r="N76" s="293"/>
      <c r="O76" s="293"/>
      <c r="P76" s="293"/>
      <c r="Q76" s="293"/>
      <c r="R76" s="293"/>
    </row>
    <row r="77" spans="1:18" x14ac:dyDescent="0.25">
      <c r="A77" s="293"/>
      <c r="B77" s="293"/>
      <c r="C77" s="293"/>
      <c r="D77" s="293"/>
      <c r="E77" s="293"/>
      <c r="F77" s="293"/>
      <c r="G77" s="293"/>
      <c r="H77" s="293"/>
      <c r="I77" s="293"/>
      <c r="J77" s="293"/>
      <c r="K77" s="293"/>
      <c r="L77" s="293"/>
      <c r="M77" s="293"/>
      <c r="N77" s="293"/>
      <c r="O77" s="293"/>
      <c r="P77" s="293"/>
      <c r="Q77" s="293"/>
      <c r="R77" s="293"/>
    </row>
    <row r="78" spans="1:18" x14ac:dyDescent="0.25">
      <c r="A78" s="293"/>
      <c r="B78" s="293"/>
      <c r="C78" s="293"/>
      <c r="D78" s="293"/>
      <c r="E78" s="293"/>
      <c r="F78" s="293"/>
      <c r="G78" s="293"/>
      <c r="H78" s="293"/>
      <c r="I78" s="293"/>
      <c r="J78" s="293"/>
      <c r="K78" s="293"/>
      <c r="L78" s="293"/>
      <c r="M78" s="293"/>
      <c r="N78" s="293"/>
      <c r="O78" s="293"/>
      <c r="P78" s="293"/>
      <c r="Q78" s="293"/>
      <c r="R78" s="293"/>
    </row>
    <row r="79" spans="1:18" x14ac:dyDescent="0.25">
      <c r="A79" s="293"/>
      <c r="B79" s="293"/>
      <c r="C79" s="293"/>
      <c r="D79" s="293"/>
      <c r="E79" s="293"/>
      <c r="F79" s="293"/>
      <c r="G79" s="293"/>
      <c r="H79" s="293"/>
      <c r="I79" s="293"/>
      <c r="J79" s="293"/>
      <c r="K79" s="293"/>
      <c r="L79" s="293"/>
      <c r="M79" s="293"/>
      <c r="N79" s="293"/>
      <c r="O79" s="293"/>
      <c r="P79" s="293"/>
      <c r="Q79" s="293"/>
      <c r="R79" s="293"/>
    </row>
    <row r="80" spans="1:18" x14ac:dyDescent="0.25">
      <c r="A80" s="293"/>
      <c r="B80" s="293"/>
      <c r="C80" s="293"/>
      <c r="D80" s="293"/>
      <c r="E80" s="293"/>
      <c r="F80" s="293"/>
      <c r="G80" s="293"/>
      <c r="H80" s="293"/>
      <c r="I80" s="293"/>
      <c r="J80" s="293"/>
      <c r="K80" s="293"/>
      <c r="L80" s="293"/>
      <c r="M80" s="293"/>
      <c r="N80" s="293"/>
      <c r="O80" s="293"/>
      <c r="P80" s="293"/>
      <c r="Q80" s="293"/>
      <c r="R80" s="293"/>
    </row>
    <row r="81" spans="1:18" x14ac:dyDescent="0.25">
      <c r="A81" s="293"/>
      <c r="B81" s="293"/>
      <c r="C81" s="293"/>
      <c r="D81" s="293"/>
      <c r="E81" s="293"/>
      <c r="F81" s="293"/>
      <c r="G81" s="293"/>
      <c r="H81" s="293"/>
      <c r="I81" s="293"/>
      <c r="J81" s="293"/>
      <c r="K81" s="293"/>
      <c r="L81" s="293"/>
      <c r="M81" s="293"/>
      <c r="N81" s="293"/>
      <c r="O81" s="293"/>
      <c r="P81" s="293"/>
      <c r="Q81" s="293"/>
      <c r="R81" s="293"/>
    </row>
    <row r="82" spans="1:18" x14ac:dyDescent="0.25">
      <c r="A82" s="293"/>
      <c r="B82" s="293"/>
      <c r="C82" s="293"/>
      <c r="D82" s="293"/>
      <c r="E82" s="293"/>
      <c r="F82" s="293"/>
      <c r="G82" s="293"/>
      <c r="H82" s="293"/>
      <c r="I82" s="293"/>
      <c r="J82" s="293"/>
      <c r="K82" s="293"/>
      <c r="L82" s="293"/>
      <c r="M82" s="293"/>
      <c r="N82" s="293"/>
      <c r="O82" s="293"/>
      <c r="P82" s="293"/>
      <c r="Q82" s="293"/>
      <c r="R82" s="293"/>
    </row>
    <row r="83" spans="1:18" x14ac:dyDescent="0.25">
      <c r="A83" s="293"/>
      <c r="B83" s="293"/>
      <c r="C83" s="293"/>
      <c r="D83" s="293"/>
      <c r="E83" s="293"/>
      <c r="F83" s="293"/>
      <c r="G83" s="293"/>
      <c r="H83" s="293"/>
      <c r="I83" s="293"/>
      <c r="J83" s="293"/>
      <c r="K83" s="293"/>
      <c r="L83" s="293"/>
      <c r="M83" s="293"/>
      <c r="N83" s="293"/>
      <c r="O83" s="293"/>
      <c r="P83" s="293"/>
      <c r="Q83" s="293"/>
      <c r="R83" s="293"/>
    </row>
    <row r="84" spans="1:18" x14ac:dyDescent="0.25">
      <c r="A84" s="293"/>
      <c r="B84" s="293"/>
      <c r="C84" s="293"/>
      <c r="D84" s="293"/>
      <c r="E84" s="293"/>
      <c r="F84" s="293"/>
      <c r="G84" s="293"/>
      <c r="H84" s="293"/>
      <c r="I84" s="293"/>
      <c r="J84" s="293"/>
      <c r="K84" s="293"/>
      <c r="L84" s="293"/>
      <c r="M84" s="293"/>
      <c r="N84" s="293"/>
      <c r="O84" s="293"/>
      <c r="P84" s="293"/>
      <c r="Q84" s="293"/>
      <c r="R84" s="293"/>
    </row>
    <row r="85" spans="1:18" x14ac:dyDescent="0.25">
      <c r="A85" s="293"/>
      <c r="B85" s="293"/>
      <c r="C85" s="293"/>
      <c r="D85" s="293"/>
      <c r="E85" s="293"/>
      <c r="F85" s="293"/>
      <c r="G85" s="293"/>
      <c r="H85" s="293"/>
      <c r="I85" s="293"/>
      <c r="J85" s="293"/>
      <c r="K85" s="293"/>
      <c r="L85" s="293"/>
      <c r="M85" s="293"/>
      <c r="N85" s="293"/>
      <c r="O85" s="293"/>
      <c r="P85" s="293"/>
      <c r="Q85" s="293"/>
      <c r="R85" s="293"/>
    </row>
    <row r="86" spans="1:18" x14ac:dyDescent="0.25">
      <c r="A86" s="293"/>
      <c r="B86" s="293"/>
      <c r="C86" s="293"/>
      <c r="D86" s="293"/>
      <c r="E86" s="293"/>
      <c r="F86" s="293"/>
      <c r="G86" s="293"/>
      <c r="H86" s="293"/>
      <c r="I86" s="293"/>
      <c r="J86" s="293"/>
      <c r="K86" s="293"/>
      <c r="L86" s="293"/>
      <c r="M86" s="293"/>
      <c r="N86" s="293"/>
      <c r="O86" s="293"/>
      <c r="P86" s="293"/>
      <c r="Q86" s="293"/>
      <c r="R86" s="293"/>
    </row>
    <row r="87" spans="1:18" x14ac:dyDescent="0.25">
      <c r="A87" s="293"/>
      <c r="B87" s="293"/>
      <c r="C87" s="293"/>
      <c r="D87" s="293"/>
      <c r="E87" s="293"/>
      <c r="F87" s="293"/>
      <c r="G87" s="293"/>
      <c r="H87" s="293"/>
      <c r="I87" s="293"/>
      <c r="J87" s="293"/>
      <c r="K87" s="293"/>
      <c r="L87" s="293"/>
      <c r="M87" s="293"/>
      <c r="N87" s="293"/>
      <c r="O87" s="293"/>
      <c r="P87" s="293"/>
      <c r="Q87" s="293"/>
      <c r="R87" s="293"/>
    </row>
    <row r="88" spans="1:18" x14ac:dyDescent="0.25">
      <c r="A88" s="293"/>
      <c r="B88" s="293"/>
      <c r="C88" s="293"/>
      <c r="D88" s="293"/>
      <c r="E88" s="293"/>
      <c r="F88" s="293"/>
      <c r="G88" s="293"/>
      <c r="H88" s="293"/>
      <c r="I88" s="293"/>
      <c r="J88" s="293"/>
      <c r="K88" s="293"/>
      <c r="L88" s="293"/>
      <c r="M88" s="293"/>
      <c r="N88" s="293"/>
      <c r="O88" s="293"/>
      <c r="P88" s="293"/>
      <c r="Q88" s="293"/>
      <c r="R88" s="293"/>
    </row>
    <row r="89" spans="1:18" x14ac:dyDescent="0.25">
      <c r="A89" s="293"/>
      <c r="B89" s="293"/>
      <c r="C89" s="293"/>
      <c r="D89" s="293"/>
      <c r="E89" s="293"/>
      <c r="F89" s="293"/>
      <c r="G89" s="293"/>
      <c r="H89" s="293"/>
      <c r="I89" s="293"/>
      <c r="J89" s="293"/>
      <c r="K89" s="293"/>
      <c r="L89" s="293"/>
      <c r="M89" s="293"/>
      <c r="N89" s="293"/>
      <c r="O89" s="293"/>
      <c r="P89" s="293"/>
      <c r="Q89" s="293"/>
      <c r="R89" s="293"/>
    </row>
    <row r="90" spans="1:18" x14ac:dyDescent="0.25">
      <c r="A90" s="293"/>
      <c r="B90" s="293"/>
      <c r="C90" s="293"/>
      <c r="D90" s="293"/>
      <c r="E90" s="293"/>
      <c r="F90" s="293"/>
      <c r="G90" s="293"/>
      <c r="H90" s="293"/>
      <c r="I90" s="293"/>
      <c r="J90" s="293"/>
      <c r="K90" s="293"/>
      <c r="L90" s="293"/>
      <c r="M90" s="293"/>
      <c r="N90" s="293"/>
      <c r="O90" s="293"/>
      <c r="P90" s="293"/>
      <c r="Q90" s="293"/>
      <c r="R90" s="293"/>
    </row>
    <row r="91" spans="1:18" x14ac:dyDescent="0.25">
      <c r="A91" s="293"/>
      <c r="B91" s="293"/>
      <c r="C91" s="293"/>
      <c r="D91" s="293"/>
      <c r="E91" s="293"/>
      <c r="F91" s="293"/>
      <c r="G91" s="293"/>
      <c r="H91" s="293"/>
      <c r="I91" s="293"/>
      <c r="J91" s="293"/>
      <c r="K91" s="293"/>
      <c r="L91" s="293"/>
      <c r="M91" s="293"/>
      <c r="N91" s="293"/>
      <c r="O91" s="293"/>
      <c r="P91" s="293"/>
      <c r="Q91" s="293"/>
      <c r="R91" s="293"/>
    </row>
    <row r="92" spans="1:18" x14ac:dyDescent="0.25">
      <c r="A92" s="293"/>
      <c r="B92" s="293"/>
      <c r="C92" s="293"/>
      <c r="D92" s="293"/>
      <c r="E92" s="293"/>
      <c r="F92" s="293"/>
      <c r="G92" s="293"/>
      <c r="H92" s="293"/>
      <c r="I92" s="293"/>
      <c r="J92" s="293"/>
      <c r="K92" s="293"/>
      <c r="L92" s="293"/>
      <c r="M92" s="293"/>
      <c r="N92" s="293"/>
      <c r="O92" s="293"/>
      <c r="P92" s="293"/>
      <c r="Q92" s="293"/>
      <c r="R92" s="293"/>
    </row>
    <row r="93" spans="1:18" x14ac:dyDescent="0.25">
      <c r="A93" s="293"/>
      <c r="B93" s="293"/>
      <c r="C93" s="293"/>
      <c r="D93" s="293"/>
      <c r="E93" s="293"/>
      <c r="F93" s="293"/>
      <c r="G93" s="293"/>
      <c r="H93" s="293"/>
      <c r="I93" s="293"/>
      <c r="J93" s="293"/>
      <c r="K93" s="293"/>
      <c r="L93" s="293"/>
      <c r="M93" s="293"/>
      <c r="N93" s="293"/>
      <c r="O93" s="293"/>
      <c r="P93" s="293"/>
      <c r="Q93" s="293"/>
      <c r="R93" s="293"/>
    </row>
    <row r="94" spans="1:18" x14ac:dyDescent="0.25">
      <c r="A94" s="293"/>
      <c r="B94" s="293"/>
      <c r="C94" s="293"/>
      <c r="D94" s="293"/>
      <c r="E94" s="293"/>
      <c r="F94" s="293"/>
      <c r="G94" s="293"/>
      <c r="H94" s="293"/>
      <c r="I94" s="293"/>
      <c r="J94" s="293"/>
      <c r="K94" s="293"/>
      <c r="L94" s="293"/>
      <c r="M94" s="293"/>
      <c r="N94" s="293"/>
      <c r="O94" s="293"/>
      <c r="P94" s="293"/>
      <c r="Q94" s="293"/>
      <c r="R94" s="293"/>
    </row>
    <row r="95" spans="1:18" x14ac:dyDescent="0.25">
      <c r="A95" s="293"/>
      <c r="B95" s="293"/>
      <c r="C95" s="293"/>
      <c r="D95" s="293"/>
      <c r="E95" s="293"/>
      <c r="F95" s="293"/>
      <c r="G95" s="293"/>
      <c r="H95" s="293"/>
      <c r="I95" s="293"/>
      <c r="J95" s="293"/>
      <c r="K95" s="293"/>
      <c r="L95" s="293"/>
      <c r="M95" s="293"/>
      <c r="N95" s="293"/>
      <c r="O95" s="293"/>
      <c r="P95" s="293"/>
      <c r="Q95" s="293"/>
      <c r="R95" s="293"/>
    </row>
    <row r="96" spans="1:18" x14ac:dyDescent="0.25">
      <c r="A96" s="293"/>
      <c r="B96" s="293"/>
      <c r="C96" s="293"/>
      <c r="D96" s="293"/>
      <c r="E96" s="293"/>
      <c r="F96" s="293"/>
      <c r="G96" s="293"/>
      <c r="H96" s="293"/>
      <c r="I96" s="293"/>
      <c r="J96" s="293"/>
      <c r="K96" s="293"/>
      <c r="L96" s="293"/>
      <c r="M96" s="293"/>
      <c r="N96" s="293"/>
      <c r="O96" s="293"/>
      <c r="P96" s="293"/>
      <c r="Q96" s="293"/>
      <c r="R96" s="293"/>
    </row>
    <row r="97" spans="1:18" x14ac:dyDescent="0.25">
      <c r="A97" s="293"/>
      <c r="B97" s="293"/>
      <c r="C97" s="293"/>
      <c r="D97" s="293"/>
      <c r="E97" s="293"/>
      <c r="F97" s="293"/>
      <c r="G97" s="293"/>
      <c r="H97" s="293"/>
      <c r="I97" s="293"/>
      <c r="J97" s="293"/>
      <c r="K97" s="293"/>
      <c r="L97" s="293"/>
      <c r="M97" s="293"/>
      <c r="N97" s="293"/>
      <c r="O97" s="293"/>
      <c r="P97" s="293"/>
      <c r="Q97" s="293"/>
      <c r="R97" s="293"/>
    </row>
    <row r="98" spans="1:18" x14ac:dyDescent="0.25">
      <c r="A98" s="293"/>
      <c r="B98" s="293"/>
      <c r="C98" s="293"/>
      <c r="D98" s="293"/>
      <c r="E98" s="293"/>
      <c r="F98" s="293"/>
      <c r="G98" s="293"/>
      <c r="H98" s="293"/>
      <c r="I98" s="293"/>
      <c r="J98" s="293"/>
      <c r="K98" s="293"/>
      <c r="L98" s="293"/>
      <c r="M98" s="293"/>
      <c r="N98" s="293"/>
      <c r="O98" s="293"/>
      <c r="P98" s="293"/>
      <c r="Q98" s="293"/>
      <c r="R98" s="293"/>
    </row>
    <row r="99" spans="1:18" x14ac:dyDescent="0.25">
      <c r="A99" s="293"/>
      <c r="B99" s="293"/>
      <c r="C99" s="293"/>
      <c r="D99" s="293"/>
      <c r="E99" s="293"/>
      <c r="F99" s="293"/>
      <c r="G99" s="293"/>
      <c r="H99" s="293"/>
      <c r="I99" s="293"/>
      <c r="J99" s="293"/>
      <c r="K99" s="293"/>
      <c r="L99" s="293"/>
      <c r="M99" s="293"/>
      <c r="N99" s="293"/>
      <c r="O99" s="293"/>
      <c r="P99" s="293"/>
      <c r="Q99" s="293"/>
      <c r="R99" s="293"/>
    </row>
    <row r="100" spans="1:18" x14ac:dyDescent="0.25">
      <c r="A100" s="293"/>
      <c r="B100" s="293"/>
      <c r="C100" s="293"/>
      <c r="D100" s="293"/>
      <c r="E100" s="293"/>
      <c r="F100" s="293"/>
      <c r="G100" s="293"/>
      <c r="H100" s="293"/>
      <c r="I100" s="293"/>
      <c r="J100" s="293"/>
      <c r="K100" s="293"/>
      <c r="L100" s="293"/>
      <c r="M100" s="293"/>
      <c r="N100" s="293"/>
      <c r="O100" s="293"/>
      <c r="P100" s="293"/>
      <c r="Q100" s="293"/>
      <c r="R100" s="293"/>
    </row>
    <row r="101" spans="1:18" x14ac:dyDescent="0.25">
      <c r="A101" s="293"/>
      <c r="B101" s="293"/>
      <c r="C101" s="293"/>
      <c r="D101" s="293"/>
      <c r="E101" s="293"/>
      <c r="F101" s="293"/>
      <c r="G101" s="293"/>
      <c r="H101" s="293"/>
      <c r="I101" s="293"/>
      <c r="J101" s="293"/>
      <c r="K101" s="293"/>
      <c r="L101" s="293"/>
      <c r="M101" s="293"/>
      <c r="N101" s="293"/>
      <c r="O101" s="293"/>
      <c r="P101" s="293"/>
      <c r="Q101" s="293"/>
      <c r="R101" s="293"/>
    </row>
    <row r="102" spans="1:18" x14ac:dyDescent="0.25">
      <c r="A102" s="293"/>
      <c r="B102" s="293"/>
      <c r="C102" s="293"/>
      <c r="D102" s="293"/>
      <c r="E102" s="293"/>
      <c r="F102" s="293"/>
      <c r="G102" s="293"/>
      <c r="H102" s="293"/>
      <c r="I102" s="293"/>
      <c r="J102" s="293"/>
      <c r="K102" s="293"/>
      <c r="L102" s="293"/>
      <c r="M102" s="293"/>
      <c r="N102" s="293"/>
      <c r="O102" s="293"/>
      <c r="P102" s="293"/>
      <c r="Q102" s="293"/>
      <c r="R102" s="293"/>
    </row>
    <row r="103" spans="1:18" x14ac:dyDescent="0.25">
      <c r="A103" s="293"/>
      <c r="B103" s="293"/>
      <c r="C103" s="293"/>
      <c r="D103" s="293"/>
      <c r="E103" s="293"/>
      <c r="F103" s="293"/>
      <c r="G103" s="293"/>
      <c r="H103" s="293"/>
      <c r="I103" s="293"/>
      <c r="J103" s="293"/>
      <c r="K103" s="293"/>
      <c r="L103" s="293"/>
      <c r="M103" s="293"/>
      <c r="N103" s="293"/>
      <c r="O103" s="293"/>
      <c r="P103" s="293"/>
      <c r="Q103" s="293"/>
      <c r="R103" s="293"/>
    </row>
    <row r="104" spans="1:18" x14ac:dyDescent="0.25">
      <c r="A104" s="293"/>
      <c r="B104" s="293"/>
      <c r="C104" s="293"/>
      <c r="D104" s="293"/>
      <c r="E104" s="293"/>
      <c r="F104" s="293"/>
      <c r="G104" s="293"/>
      <c r="H104" s="293"/>
      <c r="I104" s="293"/>
      <c r="J104" s="293"/>
      <c r="K104" s="293"/>
      <c r="L104" s="293"/>
      <c r="M104" s="293"/>
      <c r="N104" s="293"/>
      <c r="O104" s="293"/>
      <c r="P104" s="293"/>
      <c r="Q104" s="293"/>
      <c r="R104" s="293"/>
    </row>
    <row r="105" spans="1:18" x14ac:dyDescent="0.25">
      <c r="A105" s="293"/>
      <c r="B105" s="293"/>
      <c r="C105" s="293"/>
      <c r="D105" s="293"/>
      <c r="E105" s="293"/>
      <c r="F105" s="293"/>
      <c r="G105" s="293"/>
      <c r="H105" s="293"/>
      <c r="I105" s="293"/>
      <c r="J105" s="293"/>
      <c r="K105" s="293"/>
      <c r="L105" s="293"/>
      <c r="M105" s="293"/>
      <c r="N105" s="293"/>
      <c r="O105" s="293"/>
      <c r="P105" s="293"/>
      <c r="Q105" s="293"/>
      <c r="R105" s="293"/>
    </row>
    <row r="106" spans="1:18" x14ac:dyDescent="0.25">
      <c r="A106" s="293"/>
      <c r="B106" s="293"/>
      <c r="C106" s="293"/>
      <c r="D106" s="293"/>
      <c r="E106" s="293"/>
      <c r="F106" s="293"/>
      <c r="G106" s="293"/>
      <c r="H106" s="293"/>
      <c r="I106" s="293"/>
      <c r="J106" s="293"/>
      <c r="K106" s="293"/>
      <c r="L106" s="293"/>
      <c r="M106" s="293"/>
      <c r="N106" s="293"/>
      <c r="O106" s="293"/>
      <c r="P106" s="293"/>
      <c r="Q106" s="293"/>
      <c r="R106" s="293"/>
    </row>
    <row r="107" spans="1:18" x14ac:dyDescent="0.25">
      <c r="A107" s="293"/>
      <c r="B107" s="293"/>
      <c r="C107" s="293"/>
      <c r="D107" s="293"/>
      <c r="E107" s="293"/>
      <c r="F107" s="293"/>
      <c r="G107" s="293"/>
      <c r="H107" s="293"/>
      <c r="I107" s="293"/>
      <c r="J107" s="293"/>
      <c r="K107" s="293"/>
      <c r="L107" s="293"/>
      <c r="M107" s="293"/>
      <c r="N107" s="293"/>
      <c r="O107" s="293"/>
      <c r="P107" s="293"/>
      <c r="Q107" s="293"/>
      <c r="R107" s="293"/>
    </row>
    <row r="108" spans="1:18" x14ac:dyDescent="0.25">
      <c r="A108" s="293"/>
      <c r="B108" s="293"/>
      <c r="C108" s="293"/>
      <c r="D108" s="293"/>
      <c r="E108" s="293"/>
      <c r="F108" s="293"/>
      <c r="G108" s="293"/>
      <c r="H108" s="293"/>
      <c r="I108" s="293"/>
      <c r="J108" s="293"/>
      <c r="K108" s="293"/>
      <c r="L108" s="293"/>
      <c r="M108" s="293"/>
      <c r="N108" s="293"/>
      <c r="O108" s="293"/>
      <c r="P108" s="293"/>
      <c r="Q108" s="293"/>
      <c r="R108" s="293"/>
    </row>
    <row r="109" spans="1:18" x14ac:dyDescent="0.25">
      <c r="A109" s="293"/>
      <c r="B109" s="293"/>
      <c r="C109" s="293"/>
      <c r="D109" s="293"/>
      <c r="E109" s="293"/>
      <c r="F109" s="293"/>
      <c r="G109" s="293"/>
      <c r="H109" s="293"/>
      <c r="I109" s="293"/>
      <c r="J109" s="293"/>
      <c r="K109" s="293"/>
      <c r="L109" s="293"/>
      <c r="M109" s="293"/>
      <c r="N109" s="293"/>
      <c r="O109" s="293"/>
      <c r="P109" s="293"/>
      <c r="Q109" s="293"/>
      <c r="R109" s="293"/>
    </row>
    <row r="110" spans="1:18" x14ac:dyDescent="0.25">
      <c r="A110" s="293"/>
      <c r="B110" s="293"/>
      <c r="C110" s="293"/>
      <c r="D110" s="293"/>
      <c r="E110" s="293"/>
      <c r="F110" s="293"/>
      <c r="G110" s="293"/>
      <c r="H110" s="293"/>
      <c r="I110" s="293"/>
      <c r="J110" s="293"/>
      <c r="K110" s="293"/>
      <c r="L110" s="293"/>
      <c r="M110" s="293"/>
      <c r="N110" s="293"/>
      <c r="O110" s="293"/>
      <c r="P110" s="293"/>
      <c r="Q110" s="293"/>
      <c r="R110" s="293"/>
    </row>
    <row r="111" spans="1:18" x14ac:dyDescent="0.25">
      <c r="A111" s="293"/>
      <c r="B111" s="293"/>
      <c r="C111" s="293"/>
      <c r="D111" s="293"/>
      <c r="E111" s="293"/>
      <c r="F111" s="293"/>
      <c r="G111" s="293"/>
      <c r="H111" s="293"/>
      <c r="I111" s="293"/>
      <c r="J111" s="293"/>
      <c r="K111" s="293"/>
      <c r="L111" s="293"/>
      <c r="M111" s="293"/>
      <c r="N111" s="293"/>
      <c r="O111" s="293"/>
      <c r="P111" s="293"/>
      <c r="Q111" s="293"/>
      <c r="R111" s="293"/>
    </row>
    <row r="112" spans="1:18" x14ac:dyDescent="0.25">
      <c r="A112" s="293"/>
      <c r="B112" s="293"/>
      <c r="C112" s="293"/>
      <c r="D112" s="293"/>
      <c r="E112" s="293"/>
      <c r="F112" s="293"/>
      <c r="G112" s="293"/>
      <c r="H112" s="293"/>
      <c r="I112" s="293"/>
      <c r="J112" s="293"/>
      <c r="K112" s="293"/>
      <c r="L112" s="293"/>
      <c r="M112" s="293"/>
      <c r="N112" s="293"/>
      <c r="O112" s="293"/>
      <c r="P112" s="293"/>
      <c r="Q112" s="293"/>
      <c r="R112" s="293"/>
    </row>
    <row r="113" spans="1:18" x14ac:dyDescent="0.25">
      <c r="A113" s="293"/>
      <c r="B113" s="293"/>
      <c r="C113" s="293"/>
      <c r="D113" s="293"/>
      <c r="E113" s="293"/>
      <c r="F113" s="293"/>
      <c r="G113" s="293"/>
      <c r="H113" s="293"/>
      <c r="I113" s="293"/>
      <c r="J113" s="293"/>
      <c r="K113" s="293"/>
      <c r="L113" s="293"/>
      <c r="M113" s="293"/>
      <c r="N113" s="293"/>
      <c r="O113" s="293"/>
      <c r="P113" s="293"/>
      <c r="Q113" s="293"/>
      <c r="R113" s="293"/>
    </row>
    <row r="114" spans="1:18" x14ac:dyDescent="0.25">
      <c r="A114" s="293"/>
      <c r="B114" s="293"/>
      <c r="C114" s="293"/>
      <c r="D114" s="293"/>
      <c r="E114" s="293"/>
      <c r="F114" s="293"/>
      <c r="G114" s="293"/>
      <c r="H114" s="293"/>
      <c r="I114" s="293"/>
      <c r="J114" s="293"/>
      <c r="K114" s="293"/>
      <c r="L114" s="293"/>
      <c r="M114" s="293"/>
      <c r="N114" s="293"/>
      <c r="O114" s="293"/>
      <c r="P114" s="293"/>
      <c r="Q114" s="293"/>
      <c r="R114" s="293"/>
    </row>
    <row r="115" spans="1:18" x14ac:dyDescent="0.25">
      <c r="A115" s="293"/>
      <c r="B115" s="293"/>
      <c r="C115" s="293"/>
      <c r="D115" s="293"/>
      <c r="E115" s="293"/>
      <c r="F115" s="293"/>
      <c r="G115" s="293"/>
      <c r="H115" s="293"/>
      <c r="I115" s="293"/>
      <c r="J115" s="293"/>
      <c r="K115" s="293"/>
      <c r="L115" s="293"/>
      <c r="M115" s="293"/>
      <c r="N115" s="293"/>
      <c r="O115" s="293"/>
      <c r="P115" s="293"/>
      <c r="Q115" s="293"/>
      <c r="R115" s="293"/>
    </row>
    <row r="116" spans="1:18" x14ac:dyDescent="0.25">
      <c r="A116" s="293"/>
      <c r="B116" s="293"/>
      <c r="C116" s="293"/>
      <c r="D116" s="293"/>
      <c r="E116" s="293"/>
      <c r="F116" s="293"/>
      <c r="G116" s="293"/>
      <c r="H116" s="293"/>
      <c r="I116" s="293"/>
      <c r="J116" s="293"/>
      <c r="K116" s="293"/>
      <c r="L116" s="293"/>
      <c r="M116" s="293"/>
      <c r="N116" s="293"/>
      <c r="O116" s="293"/>
      <c r="P116" s="293"/>
      <c r="Q116" s="293"/>
      <c r="R116" s="293"/>
    </row>
    <row r="117" spans="1:18" x14ac:dyDescent="0.25">
      <c r="A117" s="293"/>
      <c r="B117" s="293"/>
      <c r="C117" s="293"/>
      <c r="D117" s="293"/>
      <c r="E117" s="293"/>
      <c r="F117" s="293"/>
      <c r="G117" s="293"/>
      <c r="H117" s="293"/>
      <c r="I117" s="293"/>
      <c r="J117" s="293"/>
      <c r="K117" s="293"/>
      <c r="L117" s="293"/>
      <c r="M117" s="293"/>
      <c r="N117" s="293"/>
      <c r="O117" s="293"/>
      <c r="P117" s="293"/>
      <c r="Q117" s="293"/>
      <c r="R117" s="293"/>
    </row>
    <row r="118" spans="1:18" x14ac:dyDescent="0.25">
      <c r="A118" s="293"/>
      <c r="B118" s="293"/>
      <c r="C118" s="293"/>
      <c r="D118" s="293"/>
      <c r="E118" s="293"/>
      <c r="F118" s="293"/>
      <c r="G118" s="293"/>
      <c r="H118" s="293"/>
      <c r="I118" s="293"/>
      <c r="J118" s="293"/>
      <c r="K118" s="293"/>
      <c r="L118" s="293"/>
      <c r="M118" s="293"/>
      <c r="N118" s="293"/>
      <c r="O118" s="293"/>
      <c r="P118" s="293"/>
      <c r="Q118" s="293"/>
      <c r="R118" s="293"/>
    </row>
    <row r="119" spans="1:18" x14ac:dyDescent="0.25">
      <c r="A119" s="293"/>
      <c r="B119" s="293"/>
      <c r="C119" s="293"/>
      <c r="D119" s="293"/>
      <c r="E119" s="293"/>
      <c r="F119" s="293"/>
      <c r="G119" s="293"/>
      <c r="H119" s="293"/>
      <c r="I119" s="293"/>
      <c r="J119" s="293"/>
      <c r="K119" s="293"/>
      <c r="L119" s="293"/>
      <c r="M119" s="293"/>
      <c r="N119" s="293"/>
      <c r="O119" s="293"/>
      <c r="P119" s="293"/>
      <c r="Q119" s="293"/>
      <c r="R119" s="293"/>
    </row>
    <row r="120" spans="1:18" x14ac:dyDescent="0.25">
      <c r="A120" s="293"/>
      <c r="B120" s="293"/>
      <c r="C120" s="293"/>
      <c r="D120" s="293"/>
      <c r="E120" s="293"/>
      <c r="F120" s="293"/>
      <c r="G120" s="293"/>
      <c r="H120" s="293"/>
      <c r="I120" s="293"/>
      <c r="J120" s="293"/>
      <c r="K120" s="293"/>
      <c r="L120" s="293"/>
      <c r="M120" s="293"/>
      <c r="N120" s="293"/>
      <c r="O120" s="293"/>
      <c r="P120" s="293"/>
      <c r="Q120" s="293"/>
      <c r="R120" s="293"/>
    </row>
    <row r="121" spans="1:18" x14ac:dyDescent="0.25">
      <c r="A121" s="293"/>
      <c r="B121" s="293"/>
      <c r="C121" s="293"/>
      <c r="D121" s="293"/>
      <c r="E121" s="293"/>
      <c r="F121" s="293"/>
      <c r="G121" s="293"/>
      <c r="H121" s="293"/>
      <c r="I121" s="293"/>
      <c r="J121" s="293"/>
      <c r="K121" s="293"/>
      <c r="L121" s="293"/>
      <c r="M121" s="293"/>
      <c r="N121" s="293"/>
      <c r="O121" s="293"/>
      <c r="P121" s="293"/>
      <c r="Q121" s="293"/>
      <c r="R121" s="293"/>
    </row>
    <row r="122" spans="1:18" x14ac:dyDescent="0.25">
      <c r="A122" s="293"/>
      <c r="B122" s="293"/>
      <c r="C122" s="293"/>
      <c r="D122" s="293"/>
      <c r="E122" s="293"/>
      <c r="F122" s="293"/>
      <c r="G122" s="293"/>
      <c r="H122" s="293"/>
      <c r="I122" s="293"/>
      <c r="J122" s="293"/>
      <c r="K122" s="293"/>
      <c r="L122" s="293"/>
      <c r="M122" s="293"/>
      <c r="N122" s="293"/>
      <c r="O122" s="293"/>
      <c r="P122" s="293"/>
      <c r="Q122" s="293"/>
      <c r="R122" s="293"/>
    </row>
    <row r="123" spans="1:18" x14ac:dyDescent="0.25">
      <c r="A123" s="293"/>
      <c r="B123" s="293"/>
      <c r="C123" s="293"/>
      <c r="D123" s="293"/>
      <c r="E123" s="293"/>
      <c r="F123" s="293"/>
      <c r="G123" s="293"/>
      <c r="H123" s="293"/>
      <c r="I123" s="293"/>
      <c r="J123" s="293"/>
      <c r="K123" s="293"/>
      <c r="L123" s="293"/>
      <c r="M123" s="293"/>
      <c r="N123" s="293"/>
      <c r="O123" s="293"/>
      <c r="P123" s="293"/>
      <c r="Q123" s="293"/>
      <c r="R123" s="293"/>
    </row>
    <row r="124" spans="1:18" x14ac:dyDescent="0.25">
      <c r="A124" s="293"/>
      <c r="B124" s="293"/>
      <c r="C124" s="293"/>
      <c r="D124" s="293"/>
      <c r="E124" s="293"/>
      <c r="F124" s="293"/>
      <c r="G124" s="293"/>
      <c r="H124" s="293"/>
      <c r="I124" s="293"/>
      <c r="J124" s="293"/>
      <c r="K124" s="293"/>
      <c r="L124" s="293"/>
      <c r="M124" s="293"/>
      <c r="N124" s="293"/>
      <c r="O124" s="293"/>
      <c r="P124" s="293"/>
      <c r="Q124" s="293"/>
      <c r="R124" s="293"/>
    </row>
    <row r="125" spans="1:18" x14ac:dyDescent="0.25">
      <c r="A125" s="293"/>
      <c r="B125" s="293"/>
      <c r="C125" s="293"/>
      <c r="D125" s="293"/>
      <c r="E125" s="293"/>
      <c r="F125" s="293"/>
      <c r="G125" s="293"/>
      <c r="H125" s="293"/>
      <c r="I125" s="293"/>
      <c r="J125" s="293"/>
      <c r="K125" s="293"/>
      <c r="L125" s="293"/>
      <c r="M125" s="293"/>
      <c r="N125" s="293"/>
      <c r="O125" s="293"/>
      <c r="P125" s="293"/>
      <c r="Q125" s="293"/>
      <c r="R125" s="293"/>
    </row>
    <row r="126" spans="1:18" x14ac:dyDescent="0.25">
      <c r="A126" s="293"/>
      <c r="B126" s="293"/>
      <c r="C126" s="293"/>
      <c r="D126" s="293"/>
      <c r="E126" s="293"/>
      <c r="F126" s="293"/>
      <c r="G126" s="293"/>
      <c r="H126" s="293"/>
      <c r="I126" s="293"/>
      <c r="J126" s="293"/>
      <c r="K126" s="293"/>
      <c r="L126" s="293"/>
      <c r="M126" s="293"/>
      <c r="N126" s="293"/>
      <c r="O126" s="293"/>
      <c r="P126" s="293"/>
      <c r="Q126" s="293"/>
      <c r="R126" s="293"/>
    </row>
    <row r="127" spans="1:18" x14ac:dyDescent="0.25">
      <c r="A127" s="293"/>
      <c r="B127" s="293"/>
      <c r="C127" s="293"/>
      <c r="D127" s="293"/>
      <c r="E127" s="293"/>
      <c r="F127" s="293"/>
      <c r="G127" s="293"/>
      <c r="H127" s="293"/>
      <c r="I127" s="293"/>
      <c r="J127" s="293"/>
      <c r="K127" s="293"/>
      <c r="L127" s="293"/>
      <c r="M127" s="293"/>
      <c r="N127" s="293"/>
      <c r="O127" s="293"/>
      <c r="P127" s="293"/>
      <c r="Q127" s="293"/>
      <c r="R127" s="293"/>
    </row>
    <row r="128" spans="1:18" x14ac:dyDescent="0.25">
      <c r="A128" s="293"/>
      <c r="B128" s="293"/>
      <c r="C128" s="293"/>
      <c r="D128" s="293"/>
      <c r="E128" s="293"/>
      <c r="F128" s="293"/>
      <c r="G128" s="293"/>
      <c r="H128" s="293"/>
      <c r="I128" s="293"/>
      <c r="J128" s="293"/>
      <c r="K128" s="293"/>
      <c r="L128" s="293"/>
      <c r="M128" s="293"/>
      <c r="N128" s="293"/>
      <c r="O128" s="293"/>
      <c r="P128" s="293"/>
      <c r="Q128" s="293"/>
      <c r="R128" s="293"/>
    </row>
    <row r="129" spans="1:18" x14ac:dyDescent="0.25">
      <c r="A129" s="293"/>
      <c r="B129" s="293"/>
      <c r="C129" s="293"/>
      <c r="D129" s="293"/>
      <c r="E129" s="293"/>
      <c r="F129" s="293"/>
      <c r="G129" s="293"/>
      <c r="H129" s="293"/>
      <c r="I129" s="293"/>
      <c r="J129" s="293"/>
      <c r="K129" s="293"/>
      <c r="L129" s="293"/>
      <c r="M129" s="293"/>
      <c r="N129" s="293"/>
      <c r="O129" s="293"/>
      <c r="P129" s="293"/>
      <c r="Q129" s="293"/>
      <c r="R129" s="293"/>
    </row>
    <row r="130" spans="1:18" x14ac:dyDescent="0.25">
      <c r="A130" s="293"/>
      <c r="B130" s="293"/>
      <c r="C130" s="293"/>
      <c r="D130" s="293"/>
      <c r="E130" s="293"/>
      <c r="F130" s="293"/>
      <c r="G130" s="293"/>
      <c r="H130" s="293"/>
      <c r="I130" s="293"/>
      <c r="J130" s="293"/>
      <c r="K130" s="293"/>
      <c r="L130" s="293"/>
      <c r="M130" s="293"/>
      <c r="N130" s="293"/>
      <c r="O130" s="293"/>
      <c r="P130" s="293"/>
      <c r="Q130" s="293"/>
      <c r="R130" s="293"/>
    </row>
    <row r="131" spans="1:18" x14ac:dyDescent="0.25">
      <c r="A131" s="293"/>
      <c r="B131" s="293"/>
      <c r="C131" s="293"/>
      <c r="D131" s="293"/>
      <c r="E131" s="293"/>
      <c r="F131" s="293"/>
      <c r="G131" s="293"/>
      <c r="H131" s="293"/>
      <c r="I131" s="293"/>
      <c r="J131" s="293"/>
      <c r="K131" s="293"/>
      <c r="L131" s="293"/>
      <c r="M131" s="293"/>
      <c r="N131" s="293"/>
      <c r="O131" s="293"/>
      <c r="P131" s="293"/>
      <c r="Q131" s="293"/>
      <c r="R131" s="293"/>
    </row>
    <row r="132" spans="1:18" x14ac:dyDescent="0.25">
      <c r="A132" s="293"/>
      <c r="B132" s="293"/>
      <c r="C132" s="293"/>
      <c r="D132" s="293"/>
      <c r="E132" s="293"/>
      <c r="F132" s="293"/>
      <c r="G132" s="293"/>
      <c r="H132" s="293"/>
      <c r="I132" s="293"/>
      <c r="J132" s="293"/>
      <c r="K132" s="293"/>
      <c r="L132" s="293"/>
      <c r="M132" s="293"/>
      <c r="N132" s="293"/>
      <c r="O132" s="293"/>
      <c r="P132" s="293"/>
      <c r="Q132" s="293"/>
      <c r="R132" s="293"/>
    </row>
    <row r="133" spans="1:18" x14ac:dyDescent="0.25">
      <c r="A133" s="293"/>
      <c r="B133" s="293"/>
      <c r="C133" s="293"/>
      <c r="D133" s="293"/>
      <c r="E133" s="293"/>
      <c r="F133" s="293"/>
      <c r="G133" s="293"/>
      <c r="H133" s="293"/>
      <c r="I133" s="293"/>
      <c r="J133" s="293"/>
      <c r="K133" s="293"/>
      <c r="L133" s="293"/>
      <c r="M133" s="293"/>
      <c r="N133" s="293"/>
      <c r="O133" s="293"/>
      <c r="P133" s="293"/>
      <c r="Q133" s="293"/>
      <c r="R133" s="293"/>
    </row>
    <row r="134" spans="1:18" x14ac:dyDescent="0.25">
      <c r="A134" s="293"/>
      <c r="B134" s="293"/>
      <c r="C134" s="293"/>
      <c r="D134" s="293"/>
      <c r="E134" s="293"/>
      <c r="F134" s="293"/>
      <c r="G134" s="293"/>
      <c r="H134" s="293"/>
      <c r="I134" s="293"/>
      <c r="J134" s="293"/>
      <c r="K134" s="293"/>
      <c r="L134" s="293"/>
      <c r="M134" s="293"/>
      <c r="N134" s="293"/>
      <c r="O134" s="293"/>
      <c r="P134" s="293"/>
      <c r="Q134" s="293"/>
      <c r="R134" s="293"/>
    </row>
    <row r="135" spans="1:18" x14ac:dyDescent="0.25">
      <c r="A135" s="293"/>
      <c r="B135" s="293"/>
      <c r="C135" s="293"/>
      <c r="D135" s="293"/>
      <c r="E135" s="293"/>
      <c r="F135" s="293"/>
      <c r="G135" s="293"/>
      <c r="H135" s="293"/>
      <c r="I135" s="293"/>
      <c r="J135" s="293"/>
      <c r="K135" s="293"/>
      <c r="L135" s="293"/>
      <c r="M135" s="293"/>
      <c r="N135" s="293"/>
      <c r="O135" s="293"/>
      <c r="P135" s="293"/>
      <c r="Q135" s="293"/>
      <c r="R135" s="293"/>
    </row>
    <row r="136" spans="1:18" x14ac:dyDescent="0.25">
      <c r="A136" s="293"/>
      <c r="B136" s="293"/>
      <c r="C136" s="293"/>
      <c r="D136" s="293"/>
      <c r="E136" s="293"/>
      <c r="F136" s="293"/>
      <c r="G136" s="293"/>
      <c r="H136" s="293"/>
      <c r="I136" s="293"/>
      <c r="J136" s="293"/>
      <c r="K136" s="293"/>
      <c r="L136" s="293"/>
      <c r="M136" s="293"/>
      <c r="N136" s="293"/>
      <c r="O136" s="293"/>
      <c r="P136" s="293"/>
      <c r="Q136" s="293"/>
      <c r="R136" s="293"/>
    </row>
    <row r="137" spans="1:18" x14ac:dyDescent="0.25">
      <c r="A137" s="293"/>
      <c r="B137" s="293"/>
      <c r="C137" s="293"/>
      <c r="D137" s="293"/>
      <c r="E137" s="293"/>
      <c r="F137" s="293"/>
      <c r="G137" s="293"/>
      <c r="H137" s="293"/>
      <c r="I137" s="293"/>
      <c r="J137" s="293"/>
      <c r="K137" s="293"/>
      <c r="L137" s="293"/>
      <c r="M137" s="293"/>
      <c r="N137" s="293"/>
      <c r="O137" s="293"/>
      <c r="P137" s="293"/>
      <c r="Q137" s="293"/>
      <c r="R137" s="293"/>
    </row>
    <row r="138" spans="1:18" x14ac:dyDescent="0.25">
      <c r="A138" s="293"/>
      <c r="B138" s="293"/>
      <c r="C138" s="293"/>
      <c r="D138" s="293"/>
      <c r="E138" s="293"/>
      <c r="F138" s="293"/>
      <c r="G138" s="293"/>
      <c r="H138" s="293"/>
      <c r="I138" s="293"/>
      <c r="J138" s="293"/>
      <c r="K138" s="293"/>
      <c r="L138" s="293"/>
      <c r="M138" s="293"/>
      <c r="N138" s="293"/>
      <c r="O138" s="293"/>
      <c r="P138" s="293"/>
      <c r="Q138" s="293"/>
      <c r="R138" s="293"/>
    </row>
    <row r="139" spans="1:18" x14ac:dyDescent="0.25">
      <c r="A139" s="293"/>
      <c r="B139" s="293"/>
      <c r="C139" s="293"/>
      <c r="D139" s="293"/>
      <c r="E139" s="293"/>
      <c r="F139" s="293"/>
      <c r="G139" s="293"/>
      <c r="H139" s="293"/>
      <c r="I139" s="293"/>
      <c r="J139" s="293"/>
      <c r="K139" s="293"/>
      <c r="L139" s="293"/>
      <c r="M139" s="293"/>
      <c r="N139" s="293"/>
      <c r="O139" s="293"/>
      <c r="P139" s="293"/>
      <c r="Q139" s="293"/>
      <c r="R139" s="293"/>
    </row>
    <row r="140" spans="1:18" x14ac:dyDescent="0.25">
      <c r="A140" s="293"/>
      <c r="B140" s="293"/>
      <c r="C140" s="293"/>
      <c r="D140" s="293"/>
      <c r="E140" s="293"/>
      <c r="F140" s="293"/>
      <c r="G140" s="293"/>
      <c r="H140" s="293"/>
      <c r="I140" s="293"/>
      <c r="J140" s="293"/>
      <c r="K140" s="293"/>
      <c r="L140" s="293"/>
      <c r="M140" s="293"/>
      <c r="N140" s="293"/>
      <c r="O140" s="293"/>
      <c r="P140" s="293"/>
      <c r="Q140" s="293"/>
      <c r="R140" s="293"/>
    </row>
    <row r="141" spans="1:18" x14ac:dyDescent="0.25">
      <c r="A141" s="293"/>
      <c r="B141" s="293"/>
      <c r="C141" s="293"/>
      <c r="D141" s="293"/>
      <c r="E141" s="293"/>
      <c r="F141" s="293"/>
      <c r="G141" s="293"/>
      <c r="H141" s="293"/>
      <c r="I141" s="293"/>
      <c r="J141" s="293"/>
      <c r="K141" s="293"/>
      <c r="L141" s="293"/>
      <c r="M141" s="293"/>
      <c r="N141" s="293"/>
      <c r="O141" s="293"/>
      <c r="P141" s="293"/>
      <c r="Q141" s="293"/>
      <c r="R141" s="293"/>
    </row>
    <row r="142" spans="1:18" x14ac:dyDescent="0.25">
      <c r="A142" s="293"/>
      <c r="B142" s="293"/>
      <c r="C142" s="293"/>
      <c r="D142" s="293"/>
      <c r="E142" s="293"/>
      <c r="F142" s="293"/>
      <c r="G142" s="293"/>
      <c r="H142" s="293"/>
      <c r="I142" s="293"/>
      <c r="J142" s="293"/>
      <c r="K142" s="293"/>
      <c r="L142" s="293"/>
      <c r="M142" s="293"/>
      <c r="N142" s="293"/>
      <c r="O142" s="293"/>
      <c r="P142" s="293"/>
      <c r="Q142" s="293"/>
      <c r="R142" s="293"/>
    </row>
    <row r="143" spans="1:18" x14ac:dyDescent="0.25">
      <c r="A143" s="293"/>
      <c r="B143" s="293"/>
      <c r="C143" s="293"/>
      <c r="D143" s="293"/>
      <c r="E143" s="293"/>
      <c r="F143" s="293"/>
      <c r="G143" s="293"/>
      <c r="H143" s="293"/>
      <c r="I143" s="293"/>
      <c r="J143" s="293"/>
      <c r="K143" s="293"/>
      <c r="L143" s="293"/>
      <c r="M143" s="293"/>
      <c r="N143" s="293"/>
      <c r="O143" s="293"/>
      <c r="P143" s="293"/>
      <c r="Q143" s="293"/>
      <c r="R143" s="293"/>
    </row>
    <row r="144" spans="1:18" x14ac:dyDescent="0.25">
      <c r="A144" s="293"/>
      <c r="B144" s="293"/>
      <c r="C144" s="293"/>
      <c r="D144" s="293"/>
      <c r="E144" s="293"/>
      <c r="F144" s="293"/>
      <c r="G144" s="293"/>
      <c r="H144" s="293"/>
      <c r="I144" s="293"/>
      <c r="J144" s="293"/>
      <c r="K144" s="293"/>
      <c r="L144" s="293"/>
      <c r="M144" s="293"/>
      <c r="N144" s="293"/>
      <c r="O144" s="293"/>
      <c r="P144" s="293"/>
      <c r="Q144" s="293"/>
      <c r="R144" s="293"/>
    </row>
    <row r="145" spans="1:18" x14ac:dyDescent="0.25">
      <c r="A145" s="293"/>
      <c r="B145" s="293"/>
      <c r="C145" s="293"/>
      <c r="D145" s="293"/>
      <c r="E145" s="293"/>
      <c r="F145" s="293"/>
      <c r="G145" s="293"/>
      <c r="H145" s="293"/>
      <c r="I145" s="293"/>
      <c r="J145" s="293"/>
      <c r="K145" s="293"/>
      <c r="L145" s="293"/>
      <c r="M145" s="293"/>
      <c r="N145" s="293"/>
      <c r="O145" s="293"/>
      <c r="P145" s="293"/>
      <c r="Q145" s="293"/>
      <c r="R145" s="293"/>
    </row>
    <row r="146" spans="1:18" x14ac:dyDescent="0.25">
      <c r="A146" s="293"/>
      <c r="B146" s="293"/>
      <c r="C146" s="293"/>
      <c r="D146" s="293"/>
      <c r="E146" s="293"/>
      <c r="F146" s="293"/>
      <c r="G146" s="293"/>
      <c r="H146" s="293"/>
      <c r="I146" s="293"/>
      <c r="J146" s="293"/>
      <c r="K146" s="293"/>
      <c r="L146" s="293"/>
      <c r="M146" s="293"/>
      <c r="N146" s="293"/>
      <c r="O146" s="293"/>
      <c r="P146" s="293"/>
      <c r="Q146" s="293"/>
      <c r="R146" s="293"/>
    </row>
    <row r="147" spans="1:18" x14ac:dyDescent="0.25">
      <c r="A147" s="293"/>
      <c r="B147" s="293"/>
      <c r="C147" s="293"/>
      <c r="D147" s="293"/>
      <c r="E147" s="293"/>
      <c r="F147" s="293"/>
      <c r="G147" s="293"/>
      <c r="H147" s="293"/>
      <c r="I147" s="293"/>
      <c r="J147" s="293"/>
      <c r="K147" s="293"/>
      <c r="L147" s="293"/>
      <c r="M147" s="293"/>
      <c r="N147" s="293"/>
      <c r="O147" s="293"/>
      <c r="P147" s="293"/>
      <c r="Q147" s="293"/>
      <c r="R147" s="293"/>
    </row>
    <row r="148" spans="1:18" x14ac:dyDescent="0.25">
      <c r="A148" s="293"/>
      <c r="B148" s="293"/>
      <c r="C148" s="293"/>
      <c r="D148" s="293"/>
      <c r="E148" s="293"/>
      <c r="F148" s="293"/>
      <c r="G148" s="293"/>
      <c r="H148" s="293"/>
      <c r="I148" s="293"/>
      <c r="J148" s="293"/>
      <c r="K148" s="293"/>
      <c r="L148" s="293"/>
      <c r="M148" s="293"/>
      <c r="N148" s="293"/>
      <c r="O148" s="293"/>
      <c r="P148" s="293"/>
      <c r="Q148" s="293"/>
      <c r="R148" s="293"/>
    </row>
    <row r="149" spans="1:18" x14ac:dyDescent="0.25">
      <c r="A149" s="293"/>
      <c r="B149" s="293"/>
      <c r="C149" s="293"/>
      <c r="D149" s="293"/>
      <c r="E149" s="293"/>
      <c r="F149" s="293"/>
      <c r="G149" s="293"/>
      <c r="H149" s="293"/>
      <c r="I149" s="293"/>
      <c r="J149" s="293"/>
      <c r="K149" s="293"/>
      <c r="L149" s="293"/>
      <c r="M149" s="293"/>
      <c r="N149" s="293"/>
      <c r="O149" s="293"/>
      <c r="P149" s="293"/>
      <c r="Q149" s="293"/>
      <c r="R149" s="293"/>
    </row>
    <row r="150" spans="1:18" x14ac:dyDescent="0.25">
      <c r="A150" s="293"/>
      <c r="B150" s="293"/>
      <c r="C150" s="293"/>
      <c r="D150" s="293"/>
      <c r="E150" s="293"/>
      <c r="F150" s="293"/>
      <c r="G150" s="293"/>
      <c r="H150" s="293"/>
      <c r="I150" s="293"/>
      <c r="J150" s="293"/>
      <c r="K150" s="293"/>
      <c r="L150" s="293"/>
      <c r="M150" s="293"/>
      <c r="N150" s="293"/>
      <c r="O150" s="293"/>
      <c r="P150" s="293"/>
      <c r="Q150" s="293"/>
      <c r="R150" s="293"/>
    </row>
    <row r="151" spans="1:18" x14ac:dyDescent="0.25">
      <c r="A151" s="293"/>
      <c r="B151" s="293"/>
      <c r="C151" s="293"/>
      <c r="D151" s="293"/>
      <c r="E151" s="293"/>
      <c r="F151" s="293"/>
      <c r="G151" s="293"/>
      <c r="H151" s="293"/>
      <c r="I151" s="293"/>
      <c r="J151" s="293"/>
      <c r="K151" s="293"/>
      <c r="L151" s="293"/>
      <c r="M151" s="293"/>
      <c r="N151" s="293"/>
      <c r="O151" s="293"/>
      <c r="P151" s="293"/>
      <c r="Q151" s="293"/>
      <c r="R151" s="293"/>
    </row>
    <row r="152" spans="1:18" x14ac:dyDescent="0.25">
      <c r="A152" s="293"/>
      <c r="B152" s="293"/>
      <c r="C152" s="293"/>
      <c r="D152" s="293"/>
      <c r="E152" s="293"/>
      <c r="F152" s="293"/>
      <c r="G152" s="293"/>
      <c r="H152" s="293"/>
      <c r="I152" s="293"/>
      <c r="J152" s="293"/>
      <c r="K152" s="293"/>
      <c r="L152" s="293"/>
      <c r="M152" s="293"/>
      <c r="N152" s="293"/>
      <c r="O152" s="293"/>
      <c r="P152" s="293"/>
      <c r="Q152" s="293"/>
      <c r="R152" s="293"/>
    </row>
    <row r="153" spans="1:18" x14ac:dyDescent="0.25">
      <c r="A153" s="293"/>
      <c r="B153" s="293"/>
      <c r="C153" s="293"/>
      <c r="D153" s="293"/>
      <c r="E153" s="293"/>
      <c r="F153" s="293"/>
      <c r="G153" s="293"/>
      <c r="H153" s="293"/>
      <c r="I153" s="293"/>
      <c r="J153" s="293"/>
      <c r="K153" s="293"/>
      <c r="L153" s="293"/>
      <c r="M153" s="293"/>
      <c r="N153" s="293"/>
      <c r="O153" s="293"/>
      <c r="P153" s="293"/>
      <c r="Q153" s="293"/>
      <c r="R153" s="293"/>
    </row>
    <row r="154" spans="1:18" x14ac:dyDescent="0.25">
      <c r="A154" s="293"/>
      <c r="B154" s="293"/>
      <c r="C154" s="293"/>
      <c r="D154" s="293"/>
      <c r="E154" s="293"/>
      <c r="F154" s="293"/>
      <c r="G154" s="293"/>
      <c r="H154" s="293"/>
      <c r="I154" s="293"/>
      <c r="J154" s="293"/>
      <c r="K154" s="293"/>
      <c r="L154" s="293"/>
      <c r="M154" s="293"/>
      <c r="N154" s="293"/>
      <c r="O154" s="293"/>
      <c r="P154" s="293"/>
      <c r="Q154" s="293"/>
      <c r="R154" s="293"/>
    </row>
    <row r="155" spans="1:18" x14ac:dyDescent="0.25">
      <c r="A155" s="293"/>
      <c r="B155" s="293"/>
      <c r="C155" s="293"/>
      <c r="D155" s="293"/>
      <c r="E155" s="293"/>
      <c r="F155" s="293"/>
      <c r="G155" s="293"/>
      <c r="H155" s="293"/>
      <c r="I155" s="293"/>
      <c r="J155" s="293"/>
      <c r="K155" s="293"/>
      <c r="L155" s="293"/>
      <c r="M155" s="293"/>
      <c r="N155" s="293"/>
      <c r="O155" s="293"/>
      <c r="P155" s="293"/>
      <c r="Q155" s="293"/>
      <c r="R155" s="293"/>
    </row>
    <row r="156" spans="1:18" x14ac:dyDescent="0.25">
      <c r="A156" s="293"/>
      <c r="B156" s="293"/>
      <c r="C156" s="293"/>
      <c r="D156" s="293"/>
      <c r="E156" s="293"/>
      <c r="F156" s="293"/>
      <c r="G156" s="293"/>
      <c r="H156" s="293"/>
      <c r="I156" s="293"/>
      <c r="J156" s="293"/>
      <c r="K156" s="293"/>
      <c r="L156" s="293"/>
      <c r="M156" s="293"/>
      <c r="N156" s="293"/>
      <c r="O156" s="293"/>
      <c r="P156" s="293"/>
      <c r="Q156" s="293"/>
      <c r="R156" s="293"/>
    </row>
    <row r="157" spans="1:18" x14ac:dyDescent="0.25">
      <c r="A157" s="293"/>
      <c r="B157" s="293"/>
      <c r="C157" s="293"/>
      <c r="D157" s="293"/>
      <c r="E157" s="293"/>
      <c r="F157" s="293"/>
      <c r="G157" s="293"/>
      <c r="H157" s="293"/>
      <c r="I157" s="293"/>
      <c r="J157" s="293"/>
      <c r="K157" s="293"/>
      <c r="L157" s="293"/>
      <c r="M157" s="293"/>
      <c r="N157" s="293"/>
      <c r="O157" s="293"/>
      <c r="P157" s="293"/>
      <c r="Q157" s="293"/>
      <c r="R157" s="293"/>
    </row>
    <row r="158" spans="1:18" x14ac:dyDescent="0.25">
      <c r="A158" s="293"/>
      <c r="B158" s="293"/>
      <c r="C158" s="293"/>
      <c r="D158" s="293"/>
      <c r="E158" s="293"/>
      <c r="F158" s="293"/>
      <c r="G158" s="293"/>
      <c r="H158" s="293"/>
      <c r="I158" s="293"/>
      <c r="J158" s="293"/>
      <c r="K158" s="293"/>
      <c r="L158" s="293"/>
      <c r="M158" s="293"/>
      <c r="N158" s="293"/>
      <c r="O158" s="293"/>
      <c r="P158" s="293"/>
      <c r="Q158" s="293"/>
      <c r="R158" s="293"/>
    </row>
    <row r="159" spans="1:18" x14ac:dyDescent="0.25">
      <c r="A159" s="293"/>
      <c r="B159" s="293"/>
      <c r="C159" s="293"/>
      <c r="D159" s="293"/>
      <c r="E159" s="293"/>
      <c r="F159" s="293"/>
      <c r="G159" s="293"/>
      <c r="H159" s="293"/>
      <c r="I159" s="293"/>
      <c r="J159" s="293"/>
      <c r="K159" s="293"/>
      <c r="L159" s="293"/>
      <c r="M159" s="293"/>
      <c r="N159" s="293"/>
      <c r="O159" s="293"/>
      <c r="P159" s="293"/>
      <c r="Q159" s="293"/>
      <c r="R159" s="293"/>
    </row>
    <row r="160" spans="1:18" x14ac:dyDescent="0.25">
      <c r="A160" s="293"/>
      <c r="B160" s="293"/>
      <c r="C160" s="293"/>
      <c r="D160" s="293"/>
      <c r="E160" s="293"/>
      <c r="F160" s="293"/>
      <c r="G160" s="293"/>
      <c r="H160" s="293"/>
      <c r="I160" s="293"/>
      <c r="J160" s="293"/>
      <c r="K160" s="293"/>
      <c r="L160" s="293"/>
      <c r="M160" s="293"/>
      <c r="N160" s="293"/>
      <c r="O160" s="293"/>
      <c r="P160" s="293"/>
      <c r="Q160" s="293"/>
      <c r="R160" s="293"/>
    </row>
    <row r="161" spans="1:18" x14ac:dyDescent="0.25">
      <c r="A161" s="293"/>
      <c r="B161" s="293"/>
      <c r="C161" s="293"/>
      <c r="D161" s="293"/>
      <c r="E161" s="293"/>
      <c r="F161" s="293"/>
      <c r="G161" s="293"/>
      <c r="H161" s="293"/>
      <c r="I161" s="293"/>
      <c r="J161" s="293"/>
      <c r="K161" s="293"/>
      <c r="L161" s="293"/>
      <c r="M161" s="293"/>
      <c r="N161" s="293"/>
      <c r="O161" s="293"/>
      <c r="P161" s="293"/>
      <c r="Q161" s="293"/>
      <c r="R161" s="293"/>
    </row>
    <row r="162" spans="1:18" x14ac:dyDescent="0.25">
      <c r="A162" s="293"/>
      <c r="B162" s="293"/>
      <c r="C162" s="293"/>
      <c r="D162" s="293"/>
      <c r="E162" s="293"/>
      <c r="F162" s="293"/>
      <c r="G162" s="293"/>
      <c r="H162" s="293"/>
      <c r="I162" s="293"/>
      <c r="J162" s="293"/>
      <c r="K162" s="293"/>
      <c r="L162" s="293"/>
      <c r="M162" s="293"/>
      <c r="N162" s="293"/>
      <c r="O162" s="293"/>
      <c r="P162" s="293"/>
      <c r="Q162" s="293"/>
      <c r="R162" s="293"/>
    </row>
    <row r="163" spans="1:18" x14ac:dyDescent="0.25">
      <c r="A163" s="293"/>
      <c r="B163" s="293"/>
      <c r="C163" s="293"/>
      <c r="D163" s="293"/>
      <c r="E163" s="293"/>
      <c r="F163" s="293"/>
      <c r="G163" s="293"/>
      <c r="H163" s="293"/>
      <c r="I163" s="293"/>
      <c r="J163" s="293"/>
      <c r="K163" s="293"/>
      <c r="L163" s="293"/>
      <c r="M163" s="293"/>
      <c r="N163" s="293"/>
      <c r="O163" s="293"/>
      <c r="P163" s="293"/>
      <c r="Q163" s="293"/>
      <c r="R163" s="293"/>
    </row>
    <row r="164" spans="1:18" x14ac:dyDescent="0.25">
      <c r="A164" s="293"/>
      <c r="B164" s="293"/>
      <c r="C164" s="293"/>
      <c r="D164" s="293"/>
      <c r="E164" s="293"/>
      <c r="F164" s="293"/>
      <c r="G164" s="293"/>
      <c r="H164" s="293"/>
      <c r="I164" s="293"/>
      <c r="J164" s="293"/>
      <c r="K164" s="293"/>
      <c r="L164" s="293"/>
      <c r="M164" s="293"/>
      <c r="N164" s="293"/>
      <c r="O164" s="293"/>
      <c r="P164" s="293"/>
      <c r="Q164" s="293"/>
      <c r="R164" s="293"/>
    </row>
    <row r="165" spans="1:18" x14ac:dyDescent="0.25">
      <c r="A165" s="293"/>
      <c r="B165" s="293"/>
      <c r="C165" s="293"/>
      <c r="D165" s="293"/>
      <c r="E165" s="293"/>
      <c r="F165" s="293"/>
      <c r="G165" s="293"/>
      <c r="H165" s="293"/>
      <c r="I165" s="293"/>
      <c r="J165" s="293"/>
      <c r="K165" s="293"/>
      <c r="L165" s="293"/>
      <c r="M165" s="293"/>
      <c r="N165" s="293"/>
      <c r="O165" s="293"/>
      <c r="P165" s="293"/>
      <c r="Q165" s="293"/>
      <c r="R165" s="293"/>
    </row>
    <row r="166" spans="1:18" x14ac:dyDescent="0.25">
      <c r="A166" s="293"/>
      <c r="B166" s="293"/>
      <c r="C166" s="293"/>
      <c r="D166" s="293"/>
      <c r="E166" s="293"/>
      <c r="F166" s="293"/>
      <c r="G166" s="293"/>
      <c r="H166" s="293"/>
      <c r="I166" s="293"/>
      <c r="J166" s="293"/>
      <c r="K166" s="293"/>
      <c r="L166" s="293"/>
      <c r="M166" s="293"/>
      <c r="N166" s="293"/>
      <c r="O166" s="293"/>
      <c r="P166" s="293"/>
      <c r="Q166" s="293"/>
      <c r="R166" s="293"/>
    </row>
    <row r="167" spans="1:18" x14ac:dyDescent="0.25">
      <c r="A167" s="293"/>
      <c r="B167" s="293"/>
      <c r="C167" s="293"/>
      <c r="D167" s="293"/>
      <c r="E167" s="293"/>
      <c r="F167" s="293"/>
      <c r="G167" s="293"/>
      <c r="H167" s="293"/>
      <c r="I167" s="293"/>
      <c r="J167" s="293"/>
      <c r="K167" s="293"/>
      <c r="L167" s="293"/>
      <c r="M167" s="293"/>
      <c r="N167" s="293"/>
      <c r="O167" s="293"/>
      <c r="P167" s="293"/>
      <c r="Q167" s="293"/>
      <c r="R167" s="293"/>
    </row>
    <row r="168" spans="1:18" x14ac:dyDescent="0.25">
      <c r="A168" s="293"/>
      <c r="B168" s="293"/>
      <c r="C168" s="293"/>
      <c r="D168" s="293"/>
      <c r="E168" s="293"/>
      <c r="F168" s="293"/>
      <c r="G168" s="293"/>
      <c r="H168" s="293"/>
      <c r="I168" s="293"/>
      <c r="J168" s="293"/>
      <c r="K168" s="293"/>
      <c r="L168" s="293"/>
      <c r="M168" s="293"/>
      <c r="N168" s="293"/>
      <c r="O168" s="293"/>
      <c r="P168" s="293"/>
      <c r="Q168" s="293"/>
      <c r="R168" s="293"/>
    </row>
    <row r="169" spans="1:18" x14ac:dyDescent="0.25">
      <c r="A169" s="293"/>
      <c r="B169" s="293"/>
      <c r="C169" s="293"/>
      <c r="D169" s="293"/>
      <c r="E169" s="293"/>
      <c r="F169" s="293"/>
      <c r="G169" s="293"/>
      <c r="H169" s="293"/>
      <c r="I169" s="293"/>
      <c r="J169" s="293"/>
      <c r="K169" s="293"/>
      <c r="L169" s="293"/>
      <c r="M169" s="293"/>
      <c r="N169" s="293"/>
      <c r="O169" s="293"/>
      <c r="P169" s="293"/>
      <c r="Q169" s="293"/>
      <c r="R169" s="293"/>
    </row>
    <row r="170" spans="1:18" x14ac:dyDescent="0.25">
      <c r="A170" s="293"/>
      <c r="B170" s="293"/>
      <c r="C170" s="293"/>
      <c r="D170" s="293"/>
      <c r="E170" s="293"/>
      <c r="F170" s="293"/>
      <c r="G170" s="293"/>
      <c r="H170" s="293"/>
      <c r="I170" s="293"/>
      <c r="J170" s="293"/>
      <c r="K170" s="293"/>
      <c r="L170" s="293"/>
      <c r="M170" s="293"/>
      <c r="N170" s="293"/>
      <c r="O170" s="293"/>
      <c r="P170" s="293"/>
      <c r="Q170" s="293"/>
      <c r="R170" s="293"/>
    </row>
    <row r="171" spans="1:18" x14ac:dyDescent="0.25">
      <c r="A171" s="293"/>
      <c r="B171" s="293"/>
      <c r="C171" s="293"/>
      <c r="D171" s="293"/>
      <c r="E171" s="293"/>
      <c r="F171" s="293"/>
      <c r="G171" s="293"/>
      <c r="H171" s="293"/>
      <c r="I171" s="293"/>
      <c r="J171" s="293"/>
      <c r="K171" s="293"/>
      <c r="L171" s="293"/>
      <c r="M171" s="293"/>
      <c r="N171" s="293"/>
      <c r="O171" s="293"/>
      <c r="P171" s="293"/>
      <c r="Q171" s="293"/>
      <c r="R171" s="293"/>
    </row>
    <row r="172" spans="1:18" x14ac:dyDescent="0.25">
      <c r="A172" s="293"/>
      <c r="B172" s="293"/>
      <c r="C172" s="293"/>
      <c r="D172" s="293"/>
      <c r="E172" s="293"/>
      <c r="F172" s="293"/>
      <c r="G172" s="293"/>
      <c r="H172" s="293"/>
      <c r="I172" s="293"/>
      <c r="J172" s="293"/>
      <c r="K172" s="293"/>
      <c r="L172" s="293"/>
      <c r="M172" s="293"/>
      <c r="N172" s="293"/>
      <c r="O172" s="293"/>
      <c r="P172" s="293"/>
      <c r="Q172" s="293"/>
      <c r="R172" s="293"/>
    </row>
  </sheetData>
  <mergeCells count="44">
    <mergeCell ref="A5:N5"/>
    <mergeCell ref="A6:N6"/>
    <mergeCell ref="B7:D7"/>
    <mergeCell ref="I7:N7"/>
    <mergeCell ref="A9:A10"/>
    <mergeCell ref="B9:B12"/>
    <mergeCell ref="C9:C10"/>
    <mergeCell ref="D9:D10"/>
    <mergeCell ref="E9:E10"/>
    <mergeCell ref="F9:F10"/>
    <mergeCell ref="G9:G10"/>
    <mergeCell ref="H9:H10"/>
    <mergeCell ref="K9:K10"/>
    <mergeCell ref="M9:M10"/>
    <mergeCell ref="N9:N10"/>
    <mergeCell ref="L12:L16"/>
    <mergeCell ref="M12:M16"/>
    <mergeCell ref="N12:N16"/>
    <mergeCell ref="A13:A14"/>
    <mergeCell ref="B13:B14"/>
    <mergeCell ref="C13:C14"/>
    <mergeCell ref="E13:E14"/>
    <mergeCell ref="F13:F14"/>
    <mergeCell ref="G13:G14"/>
    <mergeCell ref="E15:E19"/>
    <mergeCell ref="C11:C12"/>
    <mergeCell ref="H12:H16"/>
    <mergeCell ref="I12:I16"/>
    <mergeCell ref="J12:J16"/>
    <mergeCell ref="K12:K16"/>
    <mergeCell ref="F15:F16"/>
    <mergeCell ref="G15:G16"/>
    <mergeCell ref="B16:B20"/>
    <mergeCell ref="A17:A19"/>
    <mergeCell ref="C17:C20"/>
    <mergeCell ref="G17:G19"/>
    <mergeCell ref="N17:N19"/>
    <mergeCell ref="A21:I21"/>
    <mergeCell ref="H17:H19"/>
    <mergeCell ref="I17:I19"/>
    <mergeCell ref="J17:J19"/>
    <mergeCell ref="K17:K19"/>
    <mergeCell ref="L17:L19"/>
    <mergeCell ref="M17:M1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4036D-4C1D-4CF0-ABA0-3A92F534416F}">
  <dimension ref="B1:J46"/>
  <sheetViews>
    <sheetView showGridLines="0" topLeftCell="A6" zoomScale="70" zoomScaleNormal="70" workbookViewId="0">
      <selection activeCell="F22" sqref="F22:H22"/>
    </sheetView>
  </sheetViews>
  <sheetFormatPr baseColWidth="10" defaultColWidth="11.42578125" defaultRowHeight="15" x14ac:dyDescent="0.25"/>
  <cols>
    <col min="1" max="1" width="3.5703125" style="187" customWidth="1"/>
    <col min="2" max="2" width="6.85546875" style="276" bestFit="1" customWidth="1"/>
    <col min="3" max="3" width="13.5703125" style="187" customWidth="1"/>
    <col min="4" max="4" width="59.28515625" style="196" customWidth="1"/>
    <col min="5" max="5" width="17.85546875" style="187" customWidth="1"/>
    <col min="6" max="6" width="41.140625" style="187" customWidth="1"/>
    <col min="7" max="7" width="49" style="188" customWidth="1"/>
    <col min="8" max="8" width="45.140625" style="188" customWidth="1"/>
    <col min="9" max="9" width="45.42578125" style="187" customWidth="1"/>
    <col min="10" max="10" width="53.28515625" style="187" customWidth="1"/>
    <col min="11" max="16384" width="11.42578125" style="187"/>
  </cols>
  <sheetData>
    <row r="1" spans="2:10" ht="15.75" thickBot="1" x14ac:dyDescent="0.3"/>
    <row r="2" spans="2:10" ht="24.75" customHeight="1" thickTop="1" x14ac:dyDescent="0.25">
      <c r="B2" s="385"/>
      <c r="C2" s="385"/>
      <c r="D2" s="385"/>
      <c r="E2" s="388" t="s">
        <v>224</v>
      </c>
      <c r="F2" s="388"/>
      <c r="G2" s="388"/>
      <c r="H2" s="388"/>
      <c r="I2" s="388"/>
      <c r="J2" s="277"/>
    </row>
    <row r="3" spans="2:10" ht="24.75" customHeight="1" x14ac:dyDescent="0.25">
      <c r="B3" s="386"/>
      <c r="C3" s="386"/>
      <c r="D3" s="386"/>
      <c r="E3" s="389"/>
      <c r="F3" s="389"/>
      <c r="G3" s="389"/>
      <c r="H3" s="389"/>
      <c r="I3" s="389"/>
      <c r="J3" s="278"/>
    </row>
    <row r="4" spans="2:10" ht="24.75" customHeight="1" thickBot="1" x14ac:dyDescent="0.3">
      <c r="B4" s="387"/>
      <c r="C4" s="387"/>
      <c r="D4" s="387"/>
      <c r="E4" s="390"/>
      <c r="F4" s="390"/>
      <c r="G4" s="390"/>
      <c r="H4" s="390"/>
      <c r="I4" s="390"/>
      <c r="J4" s="279"/>
    </row>
    <row r="5" spans="2:10" ht="15.75" thickTop="1" x14ac:dyDescent="0.25">
      <c r="B5" s="187"/>
      <c r="D5" s="187"/>
      <c r="G5" s="187"/>
      <c r="H5" s="187"/>
    </row>
    <row r="8" spans="2:10" ht="15" customHeight="1" x14ac:dyDescent="0.25">
      <c r="B8" s="371" t="s">
        <v>225</v>
      </c>
      <c r="C8" s="371"/>
      <c r="D8" s="371"/>
      <c r="E8" s="371"/>
      <c r="F8" s="371"/>
      <c r="G8" s="371"/>
      <c r="H8" s="371"/>
      <c r="I8" s="371"/>
      <c r="J8" s="371"/>
    </row>
    <row r="9" spans="2:10" ht="48.75" customHeight="1" x14ac:dyDescent="0.25">
      <c r="B9" s="376" t="s">
        <v>226</v>
      </c>
      <c r="C9" s="376"/>
      <c r="D9" s="372" t="s">
        <v>227</v>
      </c>
      <c r="E9" s="372"/>
      <c r="F9" s="372"/>
      <c r="G9" s="280" t="s">
        <v>228</v>
      </c>
      <c r="H9" s="280"/>
      <c r="I9" s="391" t="s">
        <v>229</v>
      </c>
      <c r="J9" s="391"/>
    </row>
    <row r="10" spans="2:10" ht="48.75" customHeight="1" x14ac:dyDescent="0.25">
      <c r="B10" s="376" t="s">
        <v>230</v>
      </c>
      <c r="C10" s="376"/>
      <c r="D10" s="372" t="s">
        <v>231</v>
      </c>
      <c r="E10" s="372"/>
      <c r="F10" s="372"/>
      <c r="G10" s="280" t="s">
        <v>232</v>
      </c>
      <c r="H10" s="280"/>
      <c r="I10" s="392">
        <v>73549351437</v>
      </c>
      <c r="J10" s="392"/>
    </row>
    <row r="11" spans="2:10" ht="48.75" customHeight="1" x14ac:dyDescent="0.25">
      <c r="B11" s="376" t="s">
        <v>233</v>
      </c>
      <c r="C11" s="376"/>
      <c r="D11" s="372" t="s">
        <v>234</v>
      </c>
      <c r="E11" s="372"/>
      <c r="F11" s="372"/>
      <c r="G11" s="280" t="s">
        <v>235</v>
      </c>
      <c r="H11" s="280"/>
      <c r="I11" s="392">
        <v>17383416129</v>
      </c>
      <c r="J11" s="392"/>
    </row>
    <row r="12" spans="2:10" ht="48.75" customHeight="1" x14ac:dyDescent="0.25">
      <c r="B12" s="376" t="s">
        <v>236</v>
      </c>
      <c r="C12" s="376"/>
      <c r="D12" s="372" t="s">
        <v>237</v>
      </c>
      <c r="E12" s="372"/>
      <c r="F12" s="372"/>
      <c r="G12" s="280" t="s">
        <v>238</v>
      </c>
      <c r="H12" s="280"/>
      <c r="I12" s="373">
        <v>45167</v>
      </c>
      <c r="J12" s="373"/>
    </row>
    <row r="13" spans="2:10" ht="48.75" customHeight="1" x14ac:dyDescent="0.25">
      <c r="B13" s="376" t="s">
        <v>239</v>
      </c>
      <c r="C13" s="376"/>
      <c r="D13" s="372" t="s">
        <v>240</v>
      </c>
      <c r="E13" s="372"/>
      <c r="F13" s="372"/>
      <c r="G13" s="280" t="s">
        <v>241</v>
      </c>
      <c r="H13" s="280"/>
      <c r="I13" s="373">
        <v>44956</v>
      </c>
      <c r="J13" s="373"/>
    </row>
    <row r="14" spans="2:10" ht="48.75" customHeight="1" x14ac:dyDescent="0.25">
      <c r="B14" s="376" t="s">
        <v>242</v>
      </c>
      <c r="C14" s="376"/>
      <c r="D14" s="372" t="s">
        <v>243</v>
      </c>
      <c r="E14" s="372"/>
      <c r="F14" s="372"/>
      <c r="G14" s="280"/>
      <c r="H14" s="280"/>
      <c r="I14" s="374"/>
      <c r="J14" s="374"/>
    </row>
    <row r="15" spans="2:10" ht="19.149999999999999" customHeight="1" x14ac:dyDescent="0.25">
      <c r="B15" s="371" t="s">
        <v>244</v>
      </c>
      <c r="C15" s="371"/>
      <c r="D15" s="371"/>
      <c r="E15" s="371"/>
      <c r="F15" s="371"/>
      <c r="G15" s="371"/>
      <c r="H15" s="371"/>
      <c r="I15" s="371"/>
      <c r="J15" s="371"/>
    </row>
    <row r="16" spans="2:10" ht="58.5" customHeight="1" x14ac:dyDescent="0.25">
      <c r="B16" s="376" t="s">
        <v>245</v>
      </c>
      <c r="C16" s="376"/>
      <c r="D16" s="744" t="s">
        <v>246</v>
      </c>
      <c r="E16" s="744"/>
      <c r="F16" s="744"/>
      <c r="G16" s="744"/>
      <c r="H16" s="744"/>
      <c r="I16" s="744"/>
      <c r="J16" s="744"/>
    </row>
    <row r="17" spans="2:10" ht="60.75" customHeight="1" x14ac:dyDescent="0.25">
      <c r="B17" s="376" t="s">
        <v>247</v>
      </c>
      <c r="C17" s="376"/>
      <c r="D17" s="744" t="s">
        <v>248</v>
      </c>
      <c r="E17" s="744"/>
      <c r="F17" s="744"/>
      <c r="G17" s="744"/>
      <c r="H17" s="744"/>
      <c r="I17" s="744"/>
      <c r="J17" s="744"/>
    </row>
    <row r="18" spans="2:10" ht="19.149999999999999" customHeight="1" x14ac:dyDescent="0.25">
      <c r="B18" s="371" t="s">
        <v>249</v>
      </c>
      <c r="C18" s="371"/>
      <c r="D18" s="371"/>
      <c r="E18" s="371"/>
      <c r="F18" s="371"/>
      <c r="G18" s="371"/>
      <c r="H18" s="371"/>
      <c r="I18" s="371"/>
      <c r="J18" s="371"/>
    </row>
    <row r="19" spans="2:10" ht="19.149999999999999" customHeight="1" x14ac:dyDescent="0.25">
      <c r="B19" s="371" t="s">
        <v>250</v>
      </c>
      <c r="C19" s="371"/>
      <c r="D19" s="371"/>
      <c r="E19" s="377" t="s">
        <v>251</v>
      </c>
      <c r="F19" s="377"/>
      <c r="G19" s="377"/>
      <c r="H19" s="377"/>
      <c r="I19" s="377"/>
      <c r="J19" s="377"/>
    </row>
    <row r="20" spans="2:10" x14ac:dyDescent="0.25">
      <c r="B20" s="282" t="s">
        <v>252</v>
      </c>
      <c r="C20" s="378" t="s">
        <v>24</v>
      </c>
      <c r="D20" s="378"/>
      <c r="E20" s="282" t="s">
        <v>253</v>
      </c>
      <c r="F20" s="379" t="s">
        <v>251</v>
      </c>
      <c r="G20" s="380"/>
      <c r="H20" s="381"/>
      <c r="I20" s="378" t="s">
        <v>254</v>
      </c>
      <c r="J20" s="378"/>
    </row>
    <row r="21" spans="2:10" ht="77.25" customHeight="1" x14ac:dyDescent="0.25">
      <c r="B21" s="283">
        <v>1</v>
      </c>
      <c r="C21" s="372" t="s">
        <v>255</v>
      </c>
      <c r="D21" s="372"/>
      <c r="E21" s="284" t="s">
        <v>256</v>
      </c>
      <c r="F21" s="382" t="s">
        <v>257</v>
      </c>
      <c r="G21" s="383"/>
      <c r="H21" s="384"/>
      <c r="I21" s="372" t="s">
        <v>258</v>
      </c>
      <c r="J21" s="372"/>
    </row>
    <row r="22" spans="2:10" ht="35.25" customHeight="1" x14ac:dyDescent="0.25">
      <c r="B22" s="375">
        <v>2</v>
      </c>
      <c r="C22" s="372" t="s">
        <v>259</v>
      </c>
      <c r="D22" s="372"/>
      <c r="E22" s="284" t="s">
        <v>260</v>
      </c>
      <c r="F22" s="382" t="s">
        <v>261</v>
      </c>
      <c r="G22" s="383"/>
      <c r="H22" s="384"/>
      <c r="I22" s="372" t="s">
        <v>262</v>
      </c>
      <c r="J22" s="372"/>
    </row>
    <row r="23" spans="2:10" ht="35.25" customHeight="1" x14ac:dyDescent="0.25">
      <c r="B23" s="375"/>
      <c r="C23" s="372"/>
      <c r="D23" s="372"/>
      <c r="E23" s="284" t="s">
        <v>260</v>
      </c>
      <c r="F23" s="382" t="s">
        <v>263</v>
      </c>
      <c r="G23" s="383"/>
      <c r="H23" s="384"/>
      <c r="I23" s="372" t="s">
        <v>262</v>
      </c>
      <c r="J23" s="372"/>
    </row>
    <row r="24" spans="2:10" ht="35.25" customHeight="1" x14ac:dyDescent="0.25">
      <c r="B24" s="375"/>
      <c r="C24" s="372"/>
      <c r="D24" s="372"/>
      <c r="E24" s="284" t="s">
        <v>260</v>
      </c>
      <c r="F24" s="382" t="s">
        <v>264</v>
      </c>
      <c r="G24" s="383"/>
      <c r="H24" s="384"/>
      <c r="I24" s="372" t="s">
        <v>265</v>
      </c>
      <c r="J24" s="372"/>
    </row>
    <row r="25" spans="2:10" ht="35.25" customHeight="1" x14ac:dyDescent="0.25">
      <c r="B25" s="375"/>
      <c r="C25" s="372"/>
      <c r="D25" s="372"/>
      <c r="E25" s="284" t="s">
        <v>260</v>
      </c>
      <c r="F25" s="382" t="s">
        <v>266</v>
      </c>
      <c r="G25" s="383"/>
      <c r="H25" s="384"/>
      <c r="I25" s="372" t="s">
        <v>265</v>
      </c>
      <c r="J25" s="372"/>
    </row>
    <row r="26" spans="2:10" ht="35.25" customHeight="1" x14ac:dyDescent="0.25">
      <c r="B26" s="375">
        <v>3</v>
      </c>
      <c r="C26" s="372" t="s">
        <v>267</v>
      </c>
      <c r="D26" s="372"/>
      <c r="E26" s="283" t="s">
        <v>260</v>
      </c>
      <c r="F26" s="382" t="s">
        <v>268</v>
      </c>
      <c r="G26" s="383"/>
      <c r="H26" s="384"/>
      <c r="I26" s="372" t="s">
        <v>269</v>
      </c>
      <c r="J26" s="372"/>
    </row>
    <row r="27" spans="2:10" ht="35.25" customHeight="1" x14ac:dyDescent="0.25">
      <c r="B27" s="375"/>
      <c r="C27" s="372"/>
      <c r="D27" s="372"/>
      <c r="E27" s="283" t="s">
        <v>260</v>
      </c>
      <c r="F27" s="382" t="s">
        <v>270</v>
      </c>
      <c r="G27" s="383"/>
      <c r="H27" s="384"/>
      <c r="I27" s="372" t="s">
        <v>269</v>
      </c>
      <c r="J27" s="372"/>
    </row>
    <row r="28" spans="2:10" ht="35.25" customHeight="1" x14ac:dyDescent="0.25">
      <c r="B28" s="283">
        <v>4</v>
      </c>
      <c r="C28" s="372" t="s">
        <v>271</v>
      </c>
      <c r="D28" s="372"/>
      <c r="E28" s="283" t="s">
        <v>272</v>
      </c>
      <c r="F28" s="382" t="s">
        <v>273</v>
      </c>
      <c r="G28" s="383"/>
      <c r="H28" s="384"/>
      <c r="I28" s="372" t="s">
        <v>274</v>
      </c>
      <c r="J28" s="372"/>
    </row>
    <row r="29" spans="2:10" ht="15" customHeight="1" x14ac:dyDescent="0.25">
      <c r="B29" s="400" t="s">
        <v>275</v>
      </c>
      <c r="C29" s="401"/>
      <c r="D29" s="401"/>
      <c r="E29" s="401"/>
      <c r="F29" s="401"/>
      <c r="G29" s="401"/>
      <c r="H29" s="401"/>
      <c r="I29" s="401"/>
      <c r="J29" s="401"/>
    </row>
    <row r="30" spans="2:10" ht="48.75" customHeight="1" x14ac:dyDescent="0.25">
      <c r="B30" s="376" t="s">
        <v>276</v>
      </c>
      <c r="C30" s="376"/>
      <c r="D30" s="376"/>
      <c r="E30" s="376"/>
      <c r="F30" s="372" t="s">
        <v>277</v>
      </c>
      <c r="G30" s="372"/>
      <c r="H30" s="372"/>
      <c r="I30" s="372"/>
      <c r="J30" s="372"/>
    </row>
    <row r="31" spans="2:10" ht="86.25" customHeight="1" x14ac:dyDescent="0.25">
      <c r="B31" s="404" t="s">
        <v>278</v>
      </c>
      <c r="C31" s="404"/>
      <c r="D31" s="404"/>
      <c r="E31" s="404"/>
      <c r="F31" s="397" t="s">
        <v>279</v>
      </c>
      <c r="G31" s="397"/>
      <c r="H31" s="397"/>
      <c r="I31" s="397"/>
      <c r="J31" s="397"/>
    </row>
    <row r="32" spans="2:10" s="285" customFormat="1" ht="30" customHeight="1" x14ac:dyDescent="0.25">
      <c r="B32" s="403" t="s">
        <v>280</v>
      </c>
      <c r="C32" s="403"/>
      <c r="D32" s="403"/>
      <c r="E32" s="403"/>
      <c r="F32" s="403"/>
      <c r="G32" s="403"/>
      <c r="H32" s="403"/>
      <c r="I32" s="403"/>
      <c r="J32" s="403"/>
    </row>
    <row r="33" spans="2:10" s="285" customFormat="1" x14ac:dyDescent="0.25">
      <c r="B33" s="286" t="s">
        <v>252</v>
      </c>
      <c r="C33" s="402" t="s">
        <v>24</v>
      </c>
      <c r="D33" s="402"/>
      <c r="E33" s="286" t="s">
        <v>253</v>
      </c>
      <c r="F33" s="286" t="s">
        <v>251</v>
      </c>
      <c r="G33" s="286" t="s">
        <v>254</v>
      </c>
      <c r="H33" s="286" t="s">
        <v>281</v>
      </c>
      <c r="I33" s="286" t="s">
        <v>282</v>
      </c>
      <c r="J33" s="286" t="s">
        <v>283</v>
      </c>
    </row>
    <row r="34" spans="2:10" s="285" customFormat="1" ht="53.25" customHeight="1" x14ac:dyDescent="0.25">
      <c r="B34" s="375">
        <v>2</v>
      </c>
      <c r="C34" s="372" t="s">
        <v>259</v>
      </c>
      <c r="D34" s="372"/>
      <c r="E34" s="284" t="s">
        <v>260</v>
      </c>
      <c r="F34" s="287" t="s">
        <v>263</v>
      </c>
      <c r="G34" s="287" t="s">
        <v>262</v>
      </c>
      <c r="H34" s="372" t="s">
        <v>284</v>
      </c>
      <c r="I34" s="287" t="s">
        <v>285</v>
      </c>
      <c r="J34" s="287" t="s">
        <v>286</v>
      </c>
    </row>
    <row r="35" spans="2:10" s="285" customFormat="1" ht="51" customHeight="1" x14ac:dyDescent="0.25">
      <c r="B35" s="375"/>
      <c r="C35" s="372"/>
      <c r="D35" s="372"/>
      <c r="E35" s="284" t="s">
        <v>260</v>
      </c>
      <c r="F35" s="287" t="s">
        <v>261</v>
      </c>
      <c r="G35" s="287" t="s">
        <v>262</v>
      </c>
      <c r="H35" s="372"/>
      <c r="I35" s="287" t="s">
        <v>287</v>
      </c>
      <c r="J35" s="287" t="s">
        <v>288</v>
      </c>
    </row>
    <row r="36" spans="2:10" s="285" customFormat="1" ht="93.75" customHeight="1" x14ac:dyDescent="0.25">
      <c r="B36" s="375"/>
      <c r="C36" s="372"/>
      <c r="D36" s="372"/>
      <c r="E36" s="393" t="s">
        <v>260</v>
      </c>
      <c r="F36" s="372" t="s">
        <v>261</v>
      </c>
      <c r="G36" s="372" t="s">
        <v>262</v>
      </c>
      <c r="H36" s="287" t="s">
        <v>289</v>
      </c>
      <c r="I36" s="372" t="s">
        <v>290</v>
      </c>
      <c r="J36" s="372" t="s">
        <v>291</v>
      </c>
    </row>
    <row r="37" spans="2:10" s="285" customFormat="1" ht="51" customHeight="1" x14ac:dyDescent="0.25">
      <c r="B37" s="375"/>
      <c r="C37" s="372"/>
      <c r="D37" s="372"/>
      <c r="E37" s="393"/>
      <c r="F37" s="372"/>
      <c r="G37" s="372"/>
      <c r="H37" s="287" t="s">
        <v>292</v>
      </c>
      <c r="I37" s="372"/>
      <c r="J37" s="372"/>
    </row>
    <row r="38" spans="2:10" s="285" customFormat="1" ht="60" customHeight="1" x14ac:dyDescent="0.25">
      <c r="B38" s="375"/>
      <c r="C38" s="372"/>
      <c r="D38" s="372"/>
      <c r="E38" s="394" t="s">
        <v>260</v>
      </c>
      <c r="F38" s="397" t="s">
        <v>261</v>
      </c>
      <c r="G38" s="397" t="s">
        <v>262</v>
      </c>
      <c r="H38" s="372" t="s">
        <v>293</v>
      </c>
      <c r="I38" s="287" t="s">
        <v>294</v>
      </c>
      <c r="J38" s="287" t="s">
        <v>295</v>
      </c>
    </row>
    <row r="39" spans="2:10" s="285" customFormat="1" ht="60" customHeight="1" x14ac:dyDescent="0.25">
      <c r="B39" s="375"/>
      <c r="C39" s="372"/>
      <c r="D39" s="372"/>
      <c r="E39" s="395"/>
      <c r="F39" s="398" t="s">
        <v>261</v>
      </c>
      <c r="G39" s="398" t="s">
        <v>262</v>
      </c>
      <c r="H39" s="372"/>
      <c r="I39" s="287" t="s">
        <v>296</v>
      </c>
      <c r="J39" s="287" t="s">
        <v>297</v>
      </c>
    </row>
    <row r="40" spans="2:10" s="285" customFormat="1" ht="60" customHeight="1" x14ac:dyDescent="0.25">
      <c r="B40" s="375"/>
      <c r="C40" s="372"/>
      <c r="D40" s="372"/>
      <c r="E40" s="396"/>
      <c r="F40" s="399" t="s">
        <v>261</v>
      </c>
      <c r="G40" s="399" t="s">
        <v>262</v>
      </c>
      <c r="H40" s="372"/>
      <c r="I40" s="287" t="s">
        <v>298</v>
      </c>
      <c r="J40" s="287" t="s">
        <v>299</v>
      </c>
    </row>
    <row r="41" spans="2:10" s="285" customFormat="1" ht="62.25" customHeight="1" x14ac:dyDescent="0.25">
      <c r="B41" s="375"/>
      <c r="C41" s="372"/>
      <c r="D41" s="372"/>
      <c r="E41" s="284" t="s">
        <v>260</v>
      </c>
      <c r="F41" s="287" t="s">
        <v>263</v>
      </c>
      <c r="G41" s="287" t="s">
        <v>262</v>
      </c>
      <c r="H41" s="287" t="s">
        <v>300</v>
      </c>
      <c r="I41" s="287" t="s">
        <v>301</v>
      </c>
      <c r="J41" s="287" t="s">
        <v>302</v>
      </c>
    </row>
    <row r="42" spans="2:10" s="285" customFormat="1" ht="86.25" customHeight="1" x14ac:dyDescent="0.25">
      <c r="B42" s="375"/>
      <c r="C42" s="372"/>
      <c r="D42" s="372"/>
      <c r="E42" s="284" t="s">
        <v>260</v>
      </c>
      <c r="F42" s="287" t="s">
        <v>264</v>
      </c>
      <c r="G42" s="287" t="s">
        <v>262</v>
      </c>
      <c r="H42" s="281" t="s">
        <v>303</v>
      </c>
      <c r="I42" s="287" t="s">
        <v>304</v>
      </c>
      <c r="J42" s="287" t="s">
        <v>305</v>
      </c>
    </row>
    <row r="43" spans="2:10" s="285" customFormat="1" ht="64.5" customHeight="1" x14ac:dyDescent="0.25">
      <c r="B43" s="375"/>
      <c r="C43" s="372"/>
      <c r="D43" s="372"/>
      <c r="E43" s="284" t="s">
        <v>260</v>
      </c>
      <c r="F43" s="287" t="s">
        <v>264</v>
      </c>
      <c r="G43" s="287" t="s">
        <v>262</v>
      </c>
      <c r="H43" s="372" t="s">
        <v>306</v>
      </c>
      <c r="I43" s="287" t="s">
        <v>307</v>
      </c>
      <c r="J43" s="287" t="s">
        <v>308</v>
      </c>
    </row>
    <row r="44" spans="2:10" s="285" customFormat="1" ht="64.5" customHeight="1" x14ac:dyDescent="0.25">
      <c r="B44" s="375"/>
      <c r="C44" s="372"/>
      <c r="D44" s="372"/>
      <c r="E44" s="284" t="s">
        <v>260</v>
      </c>
      <c r="F44" s="287" t="s">
        <v>266</v>
      </c>
      <c r="G44" s="287" t="s">
        <v>265</v>
      </c>
      <c r="H44" s="372"/>
      <c r="I44" s="287" t="s">
        <v>309</v>
      </c>
      <c r="J44" s="287" t="s">
        <v>310</v>
      </c>
    </row>
    <row r="45" spans="2:10" s="285" customFormat="1" ht="86.25" customHeight="1" x14ac:dyDescent="0.2">
      <c r="B45" s="276"/>
      <c r="C45" s="288"/>
      <c r="D45" s="288"/>
      <c r="E45" s="289"/>
      <c r="F45" s="290"/>
      <c r="I45" s="291"/>
      <c r="J45" s="55"/>
    </row>
    <row r="46" spans="2:10" x14ac:dyDescent="0.25">
      <c r="C46" s="292" t="s">
        <v>1696</v>
      </c>
    </row>
  </sheetData>
  <mergeCells count="74">
    <mergeCell ref="H43:H44"/>
    <mergeCell ref="I36:I37"/>
    <mergeCell ref="J36:J37"/>
    <mergeCell ref="E38:E40"/>
    <mergeCell ref="F38:F40"/>
    <mergeCell ref="G38:G40"/>
    <mergeCell ref="H38:H40"/>
    <mergeCell ref="B31:E31"/>
    <mergeCell ref="F31:J31"/>
    <mergeCell ref="B32:J32"/>
    <mergeCell ref="C33:D33"/>
    <mergeCell ref="B34:B44"/>
    <mergeCell ref="C34:D44"/>
    <mergeCell ref="H34:H35"/>
    <mergeCell ref="E36:E37"/>
    <mergeCell ref="F36:F37"/>
    <mergeCell ref="G36:G37"/>
    <mergeCell ref="C28:D28"/>
    <mergeCell ref="F28:H28"/>
    <mergeCell ref="I28:J28"/>
    <mergeCell ref="B29:J29"/>
    <mergeCell ref="B30:E30"/>
    <mergeCell ref="F30:J30"/>
    <mergeCell ref="I24:J24"/>
    <mergeCell ref="F25:H25"/>
    <mergeCell ref="I25:J25"/>
    <mergeCell ref="B26:B27"/>
    <mergeCell ref="C26:D27"/>
    <mergeCell ref="F26:H26"/>
    <mergeCell ref="I26:J26"/>
    <mergeCell ref="F27:H27"/>
    <mergeCell ref="I27:J27"/>
    <mergeCell ref="C21:D21"/>
    <mergeCell ref="F21:H21"/>
    <mergeCell ref="I21:J21"/>
    <mergeCell ref="B22:B25"/>
    <mergeCell ref="C22:D25"/>
    <mergeCell ref="F22:H22"/>
    <mergeCell ref="I22:J22"/>
    <mergeCell ref="F23:H23"/>
    <mergeCell ref="I23:J23"/>
    <mergeCell ref="F24:H24"/>
    <mergeCell ref="B17:C17"/>
    <mergeCell ref="D17:J17"/>
    <mergeCell ref="B18:J18"/>
    <mergeCell ref="B19:D19"/>
    <mergeCell ref="E19:J19"/>
    <mergeCell ref="C20:D20"/>
    <mergeCell ref="F20:H20"/>
    <mergeCell ref="I20:J20"/>
    <mergeCell ref="B14:C14"/>
    <mergeCell ref="D14:F14"/>
    <mergeCell ref="I14:J14"/>
    <mergeCell ref="B15:J15"/>
    <mergeCell ref="B16:C16"/>
    <mergeCell ref="D16:J16"/>
    <mergeCell ref="B12:C12"/>
    <mergeCell ref="D12:F12"/>
    <mergeCell ref="I12:J12"/>
    <mergeCell ref="B13:C13"/>
    <mergeCell ref="D13:F13"/>
    <mergeCell ref="I13:J13"/>
    <mergeCell ref="B10:C10"/>
    <mergeCell ref="D10:F10"/>
    <mergeCell ref="I10:J10"/>
    <mergeCell ref="B11:C11"/>
    <mergeCell ref="D11:F11"/>
    <mergeCell ref="I11:J11"/>
    <mergeCell ref="B2:D4"/>
    <mergeCell ref="E2:I4"/>
    <mergeCell ref="B8:J8"/>
    <mergeCell ref="B9:C9"/>
    <mergeCell ref="D9:F9"/>
    <mergeCell ref="I9:J9"/>
  </mergeCells>
  <printOptions gridLines="1"/>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2F90-4E0E-4E6E-97FC-A5B66ADC4F0F}">
  <sheetPr codeName="Hoja7"/>
  <dimension ref="B1:F71"/>
  <sheetViews>
    <sheetView showGridLines="0" topLeftCell="A64" workbookViewId="0">
      <selection activeCell="F48" sqref="F48"/>
    </sheetView>
  </sheetViews>
  <sheetFormatPr baseColWidth="10" defaultColWidth="11.42578125" defaultRowHeight="14.25" x14ac:dyDescent="0.2"/>
  <cols>
    <col min="1" max="1" width="1.7109375" style="17" customWidth="1"/>
    <col min="2" max="2" width="12.7109375" style="17" customWidth="1"/>
    <col min="3" max="3" width="12.42578125" style="17" bestFit="1" customWidth="1"/>
    <col min="4" max="4" width="14" style="17" customWidth="1"/>
    <col min="5" max="5" width="13.5703125" style="18" bestFit="1" customWidth="1"/>
    <col min="6" max="6" width="120.42578125" style="19" customWidth="1"/>
    <col min="7" max="16384" width="11.42578125" style="17"/>
  </cols>
  <sheetData>
    <row r="1" spans="2:6" customFormat="1" ht="24.75" customHeight="1" thickTop="1" x14ac:dyDescent="0.25">
      <c r="B1" s="406"/>
      <c r="C1" s="407"/>
      <c r="D1" s="408"/>
      <c r="E1" s="334" t="s">
        <v>312</v>
      </c>
      <c r="F1" s="336"/>
    </row>
    <row r="2" spans="2:6" customFormat="1" ht="24.75" customHeight="1" x14ac:dyDescent="0.25">
      <c r="B2" s="409"/>
      <c r="C2" s="333"/>
      <c r="D2" s="410"/>
      <c r="E2" s="337"/>
      <c r="F2" s="339"/>
    </row>
    <row r="3" spans="2:6" customFormat="1" ht="24.75" customHeight="1" thickBot="1" x14ac:dyDescent="0.3">
      <c r="B3" s="411"/>
      <c r="C3" s="412"/>
      <c r="D3" s="413"/>
      <c r="E3" s="340"/>
      <c r="F3" s="342"/>
    </row>
    <row r="4" spans="2:6" customFormat="1" ht="15.75" thickTop="1" x14ac:dyDescent="0.25"/>
    <row r="5" spans="2:6" ht="20.25" customHeight="1" x14ac:dyDescent="0.2">
      <c r="B5" s="405" t="s">
        <v>313</v>
      </c>
      <c r="C5" s="405"/>
      <c r="D5" s="405"/>
      <c r="E5" s="405"/>
      <c r="F5" s="405"/>
    </row>
    <row r="6" spans="2:6" ht="20.25" customHeight="1" x14ac:dyDescent="0.2">
      <c r="B6" s="274" t="s">
        <v>252</v>
      </c>
      <c r="C6" s="274" t="s">
        <v>314</v>
      </c>
      <c r="D6" s="274" t="s">
        <v>315</v>
      </c>
      <c r="E6" s="275" t="s">
        <v>316</v>
      </c>
      <c r="F6" s="275" t="s">
        <v>16</v>
      </c>
    </row>
    <row r="7" spans="2:6" s="26" customFormat="1" ht="57" x14ac:dyDescent="0.25">
      <c r="B7" s="24" t="s">
        <v>317</v>
      </c>
      <c r="C7" s="24" t="s">
        <v>318</v>
      </c>
      <c r="D7" s="20">
        <v>100</v>
      </c>
      <c r="E7" s="21">
        <v>34326</v>
      </c>
      <c r="F7" s="25" t="s">
        <v>319</v>
      </c>
    </row>
    <row r="8" spans="2:6" s="26" customFormat="1" x14ac:dyDescent="0.25">
      <c r="B8" s="24" t="s">
        <v>320</v>
      </c>
      <c r="C8" s="24" t="s">
        <v>318</v>
      </c>
      <c r="D8" s="20">
        <v>23</v>
      </c>
      <c r="E8" s="22">
        <v>29979</v>
      </c>
      <c r="F8" s="23" t="s">
        <v>321</v>
      </c>
    </row>
    <row r="9" spans="2:6" s="26" customFormat="1" x14ac:dyDescent="0.25">
      <c r="B9" s="24" t="s">
        <v>322</v>
      </c>
      <c r="C9" s="24" t="s">
        <v>318</v>
      </c>
      <c r="D9" s="20">
        <v>44</v>
      </c>
      <c r="E9" s="22">
        <v>34005</v>
      </c>
      <c r="F9" s="23" t="s">
        <v>323</v>
      </c>
    </row>
    <row r="10" spans="2:6" s="26" customFormat="1" x14ac:dyDescent="0.25">
      <c r="B10" s="24" t="s">
        <v>324</v>
      </c>
      <c r="C10" s="24" t="s">
        <v>318</v>
      </c>
      <c r="D10" s="20">
        <v>80</v>
      </c>
      <c r="E10" s="22">
        <v>34270</v>
      </c>
      <c r="F10" s="23" t="s">
        <v>325</v>
      </c>
    </row>
    <row r="11" spans="2:6" s="26" customFormat="1" ht="28.5" x14ac:dyDescent="0.25">
      <c r="B11" s="24" t="s">
        <v>326</v>
      </c>
      <c r="C11" s="24" t="s">
        <v>318</v>
      </c>
      <c r="D11" s="20">
        <v>527</v>
      </c>
      <c r="E11" s="22">
        <v>36390</v>
      </c>
      <c r="F11" s="23" t="s">
        <v>327</v>
      </c>
    </row>
    <row r="12" spans="2:6" s="26" customFormat="1" x14ac:dyDescent="0.25">
      <c r="B12" s="24" t="s">
        <v>328</v>
      </c>
      <c r="C12" s="24" t="s">
        <v>318</v>
      </c>
      <c r="D12" s="20">
        <v>594</v>
      </c>
      <c r="E12" s="22">
        <v>36721</v>
      </c>
      <c r="F12" s="23" t="s">
        <v>329</v>
      </c>
    </row>
    <row r="13" spans="2:6" s="26" customFormat="1" ht="28.5" x14ac:dyDescent="0.25">
      <c r="B13" s="24" t="s">
        <v>330</v>
      </c>
      <c r="C13" s="24" t="s">
        <v>318</v>
      </c>
      <c r="D13" s="20">
        <v>962</v>
      </c>
      <c r="E13" s="22">
        <v>38541</v>
      </c>
      <c r="F13" s="23" t="s">
        <v>331</v>
      </c>
    </row>
    <row r="14" spans="2:6" s="26" customFormat="1" ht="28.5" x14ac:dyDescent="0.25">
      <c r="B14" s="24" t="s">
        <v>332</v>
      </c>
      <c r="C14" s="24" t="s">
        <v>318</v>
      </c>
      <c r="D14" s="20">
        <v>1150</v>
      </c>
      <c r="E14" s="22">
        <v>39279</v>
      </c>
      <c r="F14" s="23" t="s">
        <v>333</v>
      </c>
    </row>
    <row r="15" spans="2:6" s="26" customFormat="1" ht="42.75" x14ac:dyDescent="0.25">
      <c r="B15" s="24" t="s">
        <v>334</v>
      </c>
      <c r="C15" s="24" t="s">
        <v>318</v>
      </c>
      <c r="D15" s="20">
        <v>1266</v>
      </c>
      <c r="E15" s="22">
        <v>39813</v>
      </c>
      <c r="F15" s="23" t="s">
        <v>335</v>
      </c>
    </row>
    <row r="16" spans="2:6" s="26" customFormat="1" ht="42.75" x14ac:dyDescent="0.25">
      <c r="B16" s="24" t="s">
        <v>336</v>
      </c>
      <c r="C16" s="24" t="s">
        <v>318</v>
      </c>
      <c r="D16" s="20">
        <v>1273</v>
      </c>
      <c r="E16" s="22">
        <v>39818</v>
      </c>
      <c r="F16" s="23" t="s">
        <v>337</v>
      </c>
    </row>
    <row r="17" spans="2:6" s="26" customFormat="1" ht="28.5" x14ac:dyDescent="0.25">
      <c r="B17" s="24" t="s">
        <v>338</v>
      </c>
      <c r="C17" s="24" t="s">
        <v>318</v>
      </c>
      <c r="D17" s="20">
        <v>1341</v>
      </c>
      <c r="E17" s="22">
        <v>40024</v>
      </c>
      <c r="F17" s="23" t="s">
        <v>339</v>
      </c>
    </row>
    <row r="18" spans="2:6" s="26" customFormat="1" ht="28.5" x14ac:dyDescent="0.25">
      <c r="B18" s="24" t="s">
        <v>340</v>
      </c>
      <c r="C18" s="24" t="s">
        <v>318</v>
      </c>
      <c r="D18" s="20">
        <v>1474</v>
      </c>
      <c r="E18" s="22">
        <v>40736</v>
      </c>
      <c r="F18" s="23" t="s">
        <v>341</v>
      </c>
    </row>
    <row r="19" spans="2:6" s="26" customFormat="1" x14ac:dyDescent="0.25">
      <c r="B19" s="24" t="s">
        <v>342</v>
      </c>
      <c r="C19" s="24" t="s">
        <v>318</v>
      </c>
      <c r="D19" s="20">
        <v>1581</v>
      </c>
      <c r="E19" s="22">
        <v>41199</v>
      </c>
      <c r="F19" s="23" t="s">
        <v>343</v>
      </c>
    </row>
    <row r="20" spans="2:6" s="26" customFormat="1" ht="28.5" x14ac:dyDescent="0.25">
      <c r="B20" s="24" t="s">
        <v>344</v>
      </c>
      <c r="C20" s="24" t="s">
        <v>318</v>
      </c>
      <c r="D20" s="20">
        <v>1712</v>
      </c>
      <c r="E20" s="22">
        <v>41704</v>
      </c>
      <c r="F20" s="23" t="s">
        <v>345</v>
      </c>
    </row>
    <row r="21" spans="2:6" s="26" customFormat="1" x14ac:dyDescent="0.25">
      <c r="B21" s="24" t="s">
        <v>346</v>
      </c>
      <c r="C21" s="24" t="s">
        <v>318</v>
      </c>
      <c r="D21" s="20">
        <v>1955</v>
      </c>
      <c r="E21" s="22">
        <v>43610</v>
      </c>
      <c r="F21" s="23" t="s">
        <v>347</v>
      </c>
    </row>
    <row r="22" spans="2:6" s="26" customFormat="1" ht="42.75" x14ac:dyDescent="0.25">
      <c r="B22" s="24" t="s">
        <v>348</v>
      </c>
      <c r="C22" s="24" t="s">
        <v>318</v>
      </c>
      <c r="D22" s="20">
        <v>2052</v>
      </c>
      <c r="E22" s="22">
        <v>44068</v>
      </c>
      <c r="F22" s="23" t="s">
        <v>349</v>
      </c>
    </row>
    <row r="23" spans="2:6" s="26" customFormat="1" x14ac:dyDescent="0.25">
      <c r="B23" s="24" t="s">
        <v>350</v>
      </c>
      <c r="C23" s="24" t="s">
        <v>318</v>
      </c>
      <c r="D23" s="20">
        <v>2294</v>
      </c>
      <c r="E23" s="22">
        <v>45065</v>
      </c>
      <c r="F23" s="23" t="s">
        <v>351</v>
      </c>
    </row>
    <row r="24" spans="2:6" s="26" customFormat="1" x14ac:dyDescent="0.25">
      <c r="B24" s="24" t="s">
        <v>352</v>
      </c>
      <c r="C24" s="24" t="s">
        <v>353</v>
      </c>
      <c r="D24" s="20">
        <v>3547</v>
      </c>
      <c r="E24" s="22">
        <v>39748</v>
      </c>
      <c r="F24" s="23" t="s">
        <v>354</v>
      </c>
    </row>
    <row r="25" spans="2:6" s="26" customFormat="1" x14ac:dyDescent="0.25">
      <c r="B25" s="24" t="s">
        <v>355</v>
      </c>
      <c r="C25" s="24" t="s">
        <v>353</v>
      </c>
      <c r="D25" s="20">
        <v>3620</v>
      </c>
      <c r="E25" s="22">
        <v>40126</v>
      </c>
      <c r="F25" s="23" t="s">
        <v>356</v>
      </c>
    </row>
    <row r="26" spans="2:6" s="26" customFormat="1" x14ac:dyDescent="0.25">
      <c r="B26" s="24" t="s">
        <v>357</v>
      </c>
      <c r="C26" s="24" t="s">
        <v>353</v>
      </c>
      <c r="D26" s="20">
        <v>155</v>
      </c>
      <c r="E26" s="22">
        <v>41151</v>
      </c>
      <c r="F26" s="23" t="s">
        <v>358</v>
      </c>
    </row>
    <row r="27" spans="2:6" s="26" customFormat="1" x14ac:dyDescent="0.25">
      <c r="B27" s="24" t="s">
        <v>359</v>
      </c>
      <c r="C27" s="24" t="s">
        <v>353</v>
      </c>
      <c r="D27" s="20">
        <v>3920</v>
      </c>
      <c r="E27" s="22">
        <v>43207</v>
      </c>
      <c r="F27" s="23" t="s">
        <v>360</v>
      </c>
    </row>
    <row r="28" spans="2:6" s="26" customFormat="1" x14ac:dyDescent="0.25">
      <c r="B28" s="24" t="s">
        <v>361</v>
      </c>
      <c r="C28" s="24" t="s">
        <v>353</v>
      </c>
      <c r="D28" s="20">
        <v>2975</v>
      </c>
      <c r="E28" s="22">
        <v>43777</v>
      </c>
      <c r="F28" s="23" t="s">
        <v>362</v>
      </c>
    </row>
    <row r="29" spans="2:6" s="26" customFormat="1" x14ac:dyDescent="0.25">
      <c r="B29" s="24" t="s">
        <v>363</v>
      </c>
      <c r="C29" s="24" t="s">
        <v>353</v>
      </c>
      <c r="D29" s="20">
        <v>3854</v>
      </c>
      <c r="E29" s="22">
        <v>42801</v>
      </c>
      <c r="F29" s="23" t="s">
        <v>364</v>
      </c>
    </row>
    <row r="30" spans="2:6" s="26" customFormat="1" x14ac:dyDescent="0.25">
      <c r="B30" s="24" t="s">
        <v>365</v>
      </c>
      <c r="C30" s="24" t="s">
        <v>353</v>
      </c>
      <c r="D30" s="20">
        <v>3995</v>
      </c>
      <c r="E30" s="22">
        <v>44013</v>
      </c>
      <c r="F30" s="23" t="s">
        <v>366</v>
      </c>
    </row>
    <row r="31" spans="2:6" s="26" customFormat="1" x14ac:dyDescent="0.25">
      <c r="B31" s="24" t="s">
        <v>367</v>
      </c>
      <c r="C31" s="24" t="s">
        <v>353</v>
      </c>
      <c r="D31" s="20">
        <v>4012</v>
      </c>
      <c r="E31" s="22">
        <v>44165</v>
      </c>
      <c r="F31" s="23" t="s">
        <v>368</v>
      </c>
    </row>
    <row r="32" spans="2:6" s="26" customFormat="1" x14ac:dyDescent="0.25">
      <c r="B32" s="24" t="s">
        <v>369</v>
      </c>
      <c r="C32" s="24" t="s">
        <v>353</v>
      </c>
      <c r="D32" s="20">
        <v>4069</v>
      </c>
      <c r="E32" s="22">
        <v>44550</v>
      </c>
      <c r="F32" s="23" t="s">
        <v>370</v>
      </c>
    </row>
    <row r="33" spans="2:6" s="26" customFormat="1" x14ac:dyDescent="0.25">
      <c r="B33" s="24" t="s">
        <v>371</v>
      </c>
      <c r="C33" s="24" t="s">
        <v>372</v>
      </c>
      <c r="D33" s="20">
        <v>235</v>
      </c>
      <c r="E33" s="22">
        <v>40206</v>
      </c>
      <c r="F33" s="23" t="s">
        <v>373</v>
      </c>
    </row>
    <row r="34" spans="2:6" s="26" customFormat="1" ht="24" customHeight="1" x14ac:dyDescent="0.25">
      <c r="B34" s="24" t="s">
        <v>374</v>
      </c>
      <c r="C34" s="24" t="s">
        <v>372</v>
      </c>
      <c r="D34" s="20">
        <v>2078</v>
      </c>
      <c r="E34" s="22">
        <v>41190</v>
      </c>
      <c r="F34" s="23" t="s">
        <v>375</v>
      </c>
    </row>
    <row r="35" spans="2:6" s="26" customFormat="1" ht="15" customHeight="1" x14ac:dyDescent="0.25">
      <c r="B35" s="24" t="s">
        <v>376</v>
      </c>
      <c r="C35" s="24" t="s">
        <v>372</v>
      </c>
      <c r="D35" s="20">
        <v>2079</v>
      </c>
      <c r="E35" s="22">
        <v>41190</v>
      </c>
      <c r="F35" s="23" t="s">
        <v>377</v>
      </c>
    </row>
    <row r="36" spans="2:6" s="26" customFormat="1" ht="15" customHeight="1" x14ac:dyDescent="0.25">
      <c r="B36" s="24" t="s">
        <v>378</v>
      </c>
      <c r="C36" s="24" t="s">
        <v>372</v>
      </c>
      <c r="D36" s="20">
        <v>2364</v>
      </c>
      <c r="E36" s="22">
        <v>41235</v>
      </c>
      <c r="F36" s="23" t="s">
        <v>379</v>
      </c>
    </row>
    <row r="37" spans="2:6" s="26" customFormat="1" ht="15" customHeight="1" x14ac:dyDescent="0.25">
      <c r="B37" s="24" t="s">
        <v>380</v>
      </c>
      <c r="C37" s="24" t="s">
        <v>372</v>
      </c>
      <c r="D37" s="20">
        <v>1377</v>
      </c>
      <c r="E37" s="22">
        <v>41452</v>
      </c>
      <c r="F37" s="23" t="s">
        <v>381</v>
      </c>
    </row>
    <row r="38" spans="2:6" s="26" customFormat="1" x14ac:dyDescent="0.25">
      <c r="B38" s="24" t="s">
        <v>382</v>
      </c>
      <c r="C38" s="24" t="s">
        <v>372</v>
      </c>
      <c r="D38" s="20">
        <v>1510</v>
      </c>
      <c r="E38" s="22">
        <v>41472</v>
      </c>
      <c r="F38" s="23" t="s">
        <v>383</v>
      </c>
    </row>
    <row r="39" spans="2:6" s="26" customFormat="1" x14ac:dyDescent="0.25">
      <c r="B39" s="24" t="s">
        <v>384</v>
      </c>
      <c r="C39" s="24" t="s">
        <v>372</v>
      </c>
      <c r="D39" s="20">
        <v>886</v>
      </c>
      <c r="E39" s="22">
        <v>41772</v>
      </c>
      <c r="F39" s="23" t="s">
        <v>385</v>
      </c>
    </row>
    <row r="40" spans="2:6" s="26" customFormat="1" x14ac:dyDescent="0.25">
      <c r="B40" s="24" t="s">
        <v>386</v>
      </c>
      <c r="C40" s="24" t="s">
        <v>372</v>
      </c>
      <c r="D40" s="20">
        <v>103</v>
      </c>
      <c r="E40" s="22">
        <v>42024</v>
      </c>
      <c r="F40" s="23" t="s">
        <v>387</v>
      </c>
    </row>
    <row r="41" spans="2:6" s="26" customFormat="1" x14ac:dyDescent="0.25">
      <c r="B41" s="24" t="s">
        <v>388</v>
      </c>
      <c r="C41" s="24" t="s">
        <v>372</v>
      </c>
      <c r="D41" s="20">
        <v>780</v>
      </c>
      <c r="E41" s="22">
        <v>42496</v>
      </c>
      <c r="F41" s="23" t="s">
        <v>389</v>
      </c>
    </row>
    <row r="42" spans="2:6" s="26" customFormat="1" ht="16.5" customHeight="1" x14ac:dyDescent="0.25">
      <c r="B42" s="24" t="s">
        <v>390</v>
      </c>
      <c r="C42" s="24" t="s">
        <v>372</v>
      </c>
      <c r="D42" s="20">
        <v>1078</v>
      </c>
      <c r="E42" s="22">
        <v>42150</v>
      </c>
      <c r="F42" s="23" t="s">
        <v>391</v>
      </c>
    </row>
    <row r="43" spans="2:6" s="26" customFormat="1" x14ac:dyDescent="0.25">
      <c r="B43" s="24" t="s">
        <v>392</v>
      </c>
      <c r="C43" s="24" t="s">
        <v>372</v>
      </c>
      <c r="D43" s="20">
        <v>1083</v>
      </c>
      <c r="E43" s="22">
        <v>42150</v>
      </c>
      <c r="F43" s="23" t="s">
        <v>393</v>
      </c>
    </row>
    <row r="44" spans="2:6" s="26" customFormat="1" ht="42.75" x14ac:dyDescent="0.25">
      <c r="B44" s="24" t="s">
        <v>394</v>
      </c>
      <c r="C44" s="24" t="s">
        <v>372</v>
      </c>
      <c r="D44" s="20">
        <v>415</v>
      </c>
      <c r="E44" s="22">
        <v>42436</v>
      </c>
      <c r="F44" s="23" t="s">
        <v>395</v>
      </c>
    </row>
    <row r="45" spans="2:6" s="26" customFormat="1" x14ac:dyDescent="0.25">
      <c r="B45" s="24" t="s">
        <v>396</v>
      </c>
      <c r="C45" s="24" t="s">
        <v>372</v>
      </c>
      <c r="D45" s="20">
        <v>780</v>
      </c>
      <c r="E45" s="22">
        <v>42496</v>
      </c>
      <c r="F45" s="23" t="s">
        <v>397</v>
      </c>
    </row>
    <row r="46" spans="2:6" s="26" customFormat="1" ht="28.5" x14ac:dyDescent="0.25">
      <c r="B46" s="24" t="s">
        <v>398</v>
      </c>
      <c r="C46" s="24" t="s">
        <v>372</v>
      </c>
      <c r="D46" s="20">
        <v>1499</v>
      </c>
      <c r="E46" s="22">
        <v>42989</v>
      </c>
      <c r="F46" s="23" t="s">
        <v>399</v>
      </c>
    </row>
    <row r="47" spans="2:6" s="26" customFormat="1" ht="28.5" x14ac:dyDescent="0.25">
      <c r="B47" s="24" t="s">
        <v>400</v>
      </c>
      <c r="C47" s="24" t="s">
        <v>372</v>
      </c>
      <c r="D47" s="20">
        <v>612</v>
      </c>
      <c r="E47" s="22">
        <v>43194</v>
      </c>
      <c r="F47" s="23" t="s">
        <v>401</v>
      </c>
    </row>
    <row r="48" spans="2:6" s="26" customFormat="1" ht="42.75" x14ac:dyDescent="0.25">
      <c r="B48" s="24" t="s">
        <v>402</v>
      </c>
      <c r="C48" s="24" t="s">
        <v>372</v>
      </c>
      <c r="D48" s="20">
        <v>1008</v>
      </c>
      <c r="E48" s="22">
        <v>43265</v>
      </c>
      <c r="F48" s="23" t="s">
        <v>403</v>
      </c>
    </row>
    <row r="49" spans="2:6" s="26" customFormat="1" ht="28.5" x14ac:dyDescent="0.25">
      <c r="B49" s="24" t="s">
        <v>404</v>
      </c>
      <c r="C49" s="24" t="s">
        <v>372</v>
      </c>
      <c r="D49" s="20">
        <v>2106</v>
      </c>
      <c r="E49" s="22">
        <v>43791</v>
      </c>
      <c r="F49" s="23" t="s">
        <v>405</v>
      </c>
    </row>
    <row r="50" spans="2:6" s="26" customFormat="1" ht="57" x14ac:dyDescent="0.25">
      <c r="B50" s="24" t="s">
        <v>406</v>
      </c>
      <c r="C50" s="24" t="s">
        <v>372</v>
      </c>
      <c r="D50" s="20">
        <v>620</v>
      </c>
      <c r="E50" s="22">
        <v>43953</v>
      </c>
      <c r="F50" s="23" t="s">
        <v>407</v>
      </c>
    </row>
    <row r="51" spans="2:6" s="26" customFormat="1" ht="28.5" x14ac:dyDescent="0.25">
      <c r="B51" s="24" t="s">
        <v>408</v>
      </c>
      <c r="C51" s="24" t="s">
        <v>372</v>
      </c>
      <c r="D51" s="20">
        <v>1499</v>
      </c>
      <c r="E51" s="22">
        <v>44450</v>
      </c>
      <c r="F51" s="23" t="s">
        <v>399</v>
      </c>
    </row>
    <row r="52" spans="2:6" s="26" customFormat="1" ht="57" customHeight="1" x14ac:dyDescent="0.25">
      <c r="B52" s="24" t="s">
        <v>409</v>
      </c>
      <c r="C52" s="24" t="s">
        <v>372</v>
      </c>
      <c r="D52" s="20">
        <v>1851</v>
      </c>
      <c r="E52" s="22">
        <v>44554</v>
      </c>
      <c r="F52" s="23" t="s">
        <v>410</v>
      </c>
    </row>
    <row r="53" spans="2:6" s="26" customFormat="1" ht="51.75" customHeight="1" x14ac:dyDescent="0.25">
      <c r="B53" s="24" t="s">
        <v>411</v>
      </c>
      <c r="C53" s="24" t="s">
        <v>372</v>
      </c>
      <c r="D53" s="20">
        <v>88</v>
      </c>
      <c r="E53" s="22">
        <v>44585</v>
      </c>
      <c r="F53" s="23" t="s">
        <v>412</v>
      </c>
    </row>
    <row r="54" spans="2:6" s="26" customFormat="1" ht="41.25" customHeight="1" x14ac:dyDescent="0.25">
      <c r="B54" s="24" t="s">
        <v>413</v>
      </c>
      <c r="C54" s="24" t="s">
        <v>372</v>
      </c>
      <c r="D54" s="20">
        <v>338</v>
      </c>
      <c r="E54" s="22">
        <v>44628</v>
      </c>
      <c r="F54" s="23" t="s">
        <v>414</v>
      </c>
    </row>
    <row r="55" spans="2:6" s="26" customFormat="1" ht="42.75" x14ac:dyDescent="0.25">
      <c r="B55" s="24" t="s">
        <v>415</v>
      </c>
      <c r="C55" s="24" t="s">
        <v>372</v>
      </c>
      <c r="D55" s="20">
        <v>767</v>
      </c>
      <c r="E55" s="22">
        <v>44697</v>
      </c>
      <c r="F55" s="23" t="s">
        <v>416</v>
      </c>
    </row>
    <row r="56" spans="2:6" s="26" customFormat="1" ht="28.5" x14ac:dyDescent="0.25">
      <c r="B56" s="24" t="s">
        <v>417</v>
      </c>
      <c r="C56" s="24" t="s">
        <v>372</v>
      </c>
      <c r="D56" s="20">
        <v>1263</v>
      </c>
      <c r="E56" s="22">
        <v>44764</v>
      </c>
      <c r="F56" s="23" t="s">
        <v>418</v>
      </c>
    </row>
    <row r="57" spans="2:6" s="26" customFormat="1" ht="28.5" x14ac:dyDescent="0.25">
      <c r="B57" s="24" t="s">
        <v>419</v>
      </c>
      <c r="C57" s="24" t="s">
        <v>420</v>
      </c>
      <c r="D57" s="20">
        <v>1519</v>
      </c>
      <c r="E57" s="22">
        <v>44067</v>
      </c>
      <c r="F57" s="23" t="s">
        <v>421</v>
      </c>
    </row>
    <row r="58" spans="2:6" s="26" customFormat="1" x14ac:dyDescent="0.25">
      <c r="B58" s="24" t="s">
        <v>422</v>
      </c>
      <c r="C58" s="24" t="s">
        <v>420</v>
      </c>
      <c r="D58" s="20">
        <v>2160</v>
      </c>
      <c r="E58" s="22">
        <v>44127</v>
      </c>
      <c r="F58" s="23" t="s">
        <v>423</v>
      </c>
    </row>
    <row r="59" spans="2:6" s="26" customFormat="1" ht="42.75" x14ac:dyDescent="0.25">
      <c r="B59" s="24" t="s">
        <v>424</v>
      </c>
      <c r="C59" s="24" t="s">
        <v>420</v>
      </c>
      <c r="D59" s="20">
        <v>2893</v>
      </c>
      <c r="E59" s="22">
        <v>44185</v>
      </c>
      <c r="F59" s="23" t="s">
        <v>425</v>
      </c>
    </row>
    <row r="60" spans="2:6" s="26" customFormat="1" ht="28.5" x14ac:dyDescent="0.25">
      <c r="B60" s="24" t="s">
        <v>426</v>
      </c>
      <c r="C60" s="24" t="s">
        <v>420</v>
      </c>
      <c r="D60" s="20">
        <v>500</v>
      </c>
      <c r="E60" s="22">
        <v>44265</v>
      </c>
      <c r="F60" s="23" t="s">
        <v>427</v>
      </c>
    </row>
    <row r="61" spans="2:6" s="26" customFormat="1" ht="28.5" x14ac:dyDescent="0.25">
      <c r="B61" s="24" t="s">
        <v>428</v>
      </c>
      <c r="C61" s="24" t="s">
        <v>429</v>
      </c>
      <c r="D61" s="20">
        <v>460</v>
      </c>
      <c r="E61" s="22">
        <v>44607</v>
      </c>
      <c r="F61" s="23" t="s">
        <v>430</v>
      </c>
    </row>
    <row r="62" spans="2:6" s="26" customFormat="1" ht="28.5" x14ac:dyDescent="0.25">
      <c r="B62" s="24" t="s">
        <v>431</v>
      </c>
      <c r="C62" s="24" t="s">
        <v>429</v>
      </c>
      <c r="D62" s="20">
        <v>746</v>
      </c>
      <c r="E62" s="22">
        <v>44631</v>
      </c>
      <c r="F62" s="23" t="s">
        <v>432</v>
      </c>
    </row>
    <row r="63" spans="2:6" s="26" customFormat="1" ht="28.5" x14ac:dyDescent="0.25">
      <c r="B63" s="24" t="s">
        <v>433</v>
      </c>
      <c r="C63" s="24" t="s">
        <v>429</v>
      </c>
      <c r="D63" s="20">
        <v>1117</v>
      </c>
      <c r="E63" s="22">
        <v>44656</v>
      </c>
      <c r="F63" s="23" t="s">
        <v>434</v>
      </c>
    </row>
    <row r="64" spans="2:6" s="26" customFormat="1" ht="42.75" x14ac:dyDescent="0.25">
      <c r="B64" s="24" t="s">
        <v>435</v>
      </c>
      <c r="C64" s="24" t="s">
        <v>420</v>
      </c>
      <c r="D64" s="20">
        <v>1951</v>
      </c>
      <c r="E64" s="22">
        <v>44715</v>
      </c>
      <c r="F64" s="23" t="s">
        <v>436</v>
      </c>
    </row>
    <row r="65" spans="2:6" s="26" customFormat="1" ht="42.75" x14ac:dyDescent="0.25">
      <c r="B65" s="24" t="s">
        <v>437</v>
      </c>
      <c r="C65" s="24" t="s">
        <v>420</v>
      </c>
      <c r="D65" s="20">
        <v>1978</v>
      </c>
      <c r="E65" s="22">
        <v>45072</v>
      </c>
      <c r="F65" s="23" t="s">
        <v>438</v>
      </c>
    </row>
    <row r="66" spans="2:6" s="26" customFormat="1" ht="28.5" x14ac:dyDescent="0.25">
      <c r="B66" s="24" t="s">
        <v>439</v>
      </c>
      <c r="C66" s="24" t="s">
        <v>440</v>
      </c>
      <c r="D66" s="20">
        <v>4</v>
      </c>
      <c r="E66" s="22">
        <v>41002</v>
      </c>
      <c r="F66" s="23" t="s">
        <v>441</v>
      </c>
    </row>
    <row r="67" spans="2:6" s="26" customFormat="1" ht="28.5" x14ac:dyDescent="0.25">
      <c r="B67" s="24" t="s">
        <v>442</v>
      </c>
      <c r="C67" s="24" t="s">
        <v>440</v>
      </c>
      <c r="D67" s="20">
        <v>7</v>
      </c>
      <c r="E67" s="22">
        <v>43374</v>
      </c>
      <c r="F67" s="23" t="s">
        <v>443</v>
      </c>
    </row>
    <row r="68" spans="2:6" s="26" customFormat="1" ht="28.5" x14ac:dyDescent="0.25">
      <c r="B68" s="24" t="s">
        <v>444</v>
      </c>
      <c r="C68" s="24" t="s">
        <v>440</v>
      </c>
      <c r="D68" s="20">
        <v>3</v>
      </c>
      <c r="E68" s="22">
        <v>44270</v>
      </c>
      <c r="F68" s="23" t="s">
        <v>445</v>
      </c>
    </row>
    <row r="69" spans="2:6" s="26" customFormat="1" ht="28.5" x14ac:dyDescent="0.25">
      <c r="B69" s="24" t="s">
        <v>446</v>
      </c>
      <c r="C69" s="24" t="s">
        <v>440</v>
      </c>
      <c r="D69" s="20">
        <v>2</v>
      </c>
      <c r="E69" s="22">
        <v>44616</v>
      </c>
      <c r="F69" s="23" t="s">
        <v>447</v>
      </c>
    </row>
    <row r="70" spans="2:6" s="26" customFormat="1" ht="75" customHeight="1" x14ac:dyDescent="0.25">
      <c r="B70" s="24" t="s">
        <v>448</v>
      </c>
      <c r="C70" s="27" t="s">
        <v>449</v>
      </c>
      <c r="D70" s="28">
        <v>3</v>
      </c>
      <c r="E70" s="29">
        <v>42052</v>
      </c>
      <c r="F70" s="27" t="s">
        <v>450</v>
      </c>
    </row>
    <row r="71" spans="2:6" s="26" customFormat="1" x14ac:dyDescent="0.25">
      <c r="B71" s="24" t="s">
        <v>451</v>
      </c>
      <c r="C71" s="24" t="s">
        <v>449</v>
      </c>
      <c r="D71" s="20">
        <v>2</v>
      </c>
      <c r="E71" s="29">
        <v>43550</v>
      </c>
      <c r="F71" s="23" t="s">
        <v>452</v>
      </c>
    </row>
  </sheetData>
  <mergeCells count="3">
    <mergeCell ref="B5:F5"/>
    <mergeCell ref="B1:D3"/>
    <mergeCell ref="E1:F3"/>
  </mergeCells>
  <phoneticPr fontId="7" type="noConversion"/>
  <hyperlinks>
    <hyperlink ref="F57" r:id="rId1" display="https://www.alcaldiabogota.gov.co/sisjur/normas/Norma1.jsp?i=56882" xr:uid="{E2D2A07E-14FB-4D1C-BCDA-9A0534F7B6F4}"/>
  </hyperlinks>
  <printOptions gridLines="1"/>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236FC-AD8B-4FD3-8E67-07751907B340}">
  <sheetPr codeName="Hoja6"/>
  <dimension ref="B1:P72"/>
  <sheetViews>
    <sheetView showGridLines="0" topLeftCell="E69" zoomScale="110" zoomScaleNormal="110" workbookViewId="0">
      <selection activeCell="F70" sqref="F70"/>
    </sheetView>
  </sheetViews>
  <sheetFormatPr baseColWidth="10" defaultColWidth="11.42578125" defaultRowHeight="15" x14ac:dyDescent="0.25"/>
  <cols>
    <col min="1" max="1" width="5" style="51" customWidth="1"/>
    <col min="2" max="2" width="7" style="51" customWidth="1"/>
    <col min="3" max="3" width="48.7109375" style="51" customWidth="1"/>
    <col min="4" max="4" width="64.7109375" style="51" bestFit="1" customWidth="1"/>
    <col min="5" max="5" width="31.140625" style="51" customWidth="1"/>
    <col min="6" max="6" width="102.5703125" style="51" customWidth="1"/>
    <col min="7" max="7" width="32.85546875" style="51" bestFit="1" customWidth="1"/>
    <col min="8" max="8" width="49.28515625" style="51" customWidth="1"/>
    <col min="9" max="11" width="31.140625" style="51" customWidth="1"/>
    <col min="12" max="12" width="53.7109375" style="51" customWidth="1"/>
    <col min="13" max="16" width="31.140625" style="51" customWidth="1"/>
    <col min="17" max="16384" width="11.42578125" style="51"/>
  </cols>
  <sheetData>
    <row r="1" spans="2:16" ht="17.25" customHeight="1" x14ac:dyDescent="0.25">
      <c r="B1" s="415"/>
      <c r="C1" s="416"/>
      <c r="D1" s="424" t="s">
        <v>453</v>
      </c>
      <c r="E1" s="338"/>
      <c r="F1" s="338"/>
      <c r="G1" s="338"/>
      <c r="H1" s="338"/>
      <c r="I1" s="338"/>
      <c r="J1" s="338"/>
      <c r="K1" s="338"/>
      <c r="L1" s="338"/>
      <c r="M1" s="425"/>
      <c r="N1" s="415"/>
      <c r="O1" s="421"/>
      <c r="P1" s="416"/>
    </row>
    <row r="2" spans="2:16" ht="36.75" customHeight="1" x14ac:dyDescent="0.25">
      <c r="B2" s="417"/>
      <c r="C2" s="418"/>
      <c r="D2" s="424"/>
      <c r="E2" s="338"/>
      <c r="F2" s="338"/>
      <c r="G2" s="338"/>
      <c r="H2" s="338"/>
      <c r="I2" s="338"/>
      <c r="J2" s="338"/>
      <c r="K2" s="338"/>
      <c r="L2" s="338"/>
      <c r="M2" s="425"/>
      <c r="N2" s="417"/>
      <c r="O2" s="422"/>
      <c r="P2" s="418"/>
    </row>
    <row r="3" spans="2:16" ht="17.25" customHeight="1" thickBot="1" x14ac:dyDescent="0.3">
      <c r="B3" s="419"/>
      <c r="C3" s="420"/>
      <c r="D3" s="426"/>
      <c r="E3" s="427"/>
      <c r="F3" s="427"/>
      <c r="G3" s="427"/>
      <c r="H3" s="427"/>
      <c r="I3" s="427"/>
      <c r="J3" s="427"/>
      <c r="K3" s="427"/>
      <c r="L3" s="427"/>
      <c r="M3" s="428"/>
      <c r="N3" s="419"/>
      <c r="O3" s="423"/>
      <c r="P3" s="420"/>
    </row>
    <row r="6" spans="2:16" ht="19.149999999999999" customHeight="1" x14ac:dyDescent="0.25">
      <c r="B6" s="414" t="s">
        <v>454</v>
      </c>
      <c r="C6" s="414"/>
      <c r="D6" s="414"/>
      <c r="E6" s="414"/>
      <c r="F6" s="414"/>
      <c r="G6" s="414"/>
      <c r="H6" s="414"/>
      <c r="I6" s="414"/>
      <c r="J6" s="414"/>
      <c r="K6" s="414"/>
      <c r="L6" s="414"/>
      <c r="M6" s="414"/>
      <c r="N6" s="414"/>
      <c r="O6" s="414"/>
      <c r="P6" s="414"/>
    </row>
    <row r="7" spans="2:16" ht="76.900000000000006" customHeight="1" x14ac:dyDescent="0.25">
      <c r="B7" s="98" t="s">
        <v>252</v>
      </c>
      <c r="C7" s="98" t="s">
        <v>455</v>
      </c>
      <c r="D7" s="98" t="s">
        <v>456</v>
      </c>
      <c r="E7" s="92" t="s">
        <v>457</v>
      </c>
      <c r="F7" s="92" t="s">
        <v>458</v>
      </c>
      <c r="G7" s="92" t="s">
        <v>459</v>
      </c>
      <c r="H7" s="92" t="s">
        <v>460</v>
      </c>
      <c r="I7" s="92" t="s">
        <v>461</v>
      </c>
      <c r="J7" s="92" t="s">
        <v>462</v>
      </c>
      <c r="K7" s="92" t="s">
        <v>463</v>
      </c>
      <c r="L7" s="92" t="s">
        <v>464</v>
      </c>
      <c r="M7" s="92" t="s">
        <v>465</v>
      </c>
      <c r="N7" s="92" t="s">
        <v>466</v>
      </c>
      <c r="O7" s="92" t="s">
        <v>467</v>
      </c>
      <c r="P7" s="92" t="s">
        <v>468</v>
      </c>
    </row>
    <row r="8" spans="2:16" ht="405" x14ac:dyDescent="0.25">
      <c r="B8" s="99">
        <v>1</v>
      </c>
      <c r="C8" s="99" t="s">
        <v>469</v>
      </c>
      <c r="D8" s="99" t="s">
        <v>469</v>
      </c>
      <c r="E8" s="53" t="s">
        <v>470</v>
      </c>
      <c r="F8" s="99" t="s">
        <v>471</v>
      </c>
      <c r="G8" s="52" t="s">
        <v>472</v>
      </c>
      <c r="H8" s="97" t="s">
        <v>473</v>
      </c>
      <c r="I8" s="52" t="s">
        <v>474</v>
      </c>
      <c r="J8" s="100">
        <v>44939</v>
      </c>
      <c r="K8" s="52" t="s">
        <v>475</v>
      </c>
      <c r="L8" s="52" t="s">
        <v>476</v>
      </c>
      <c r="M8" s="52" t="s">
        <v>477</v>
      </c>
      <c r="N8" s="52" t="s">
        <v>478</v>
      </c>
      <c r="O8" s="52" t="s">
        <v>479</v>
      </c>
      <c r="P8" s="52" t="s">
        <v>480</v>
      </c>
    </row>
    <row r="9" spans="2:16" ht="315" x14ac:dyDescent="0.25">
      <c r="B9" s="99">
        <v>2</v>
      </c>
      <c r="C9" s="99" t="s">
        <v>481</v>
      </c>
      <c r="D9" s="99" t="s">
        <v>481</v>
      </c>
      <c r="E9" s="52" t="s">
        <v>470</v>
      </c>
      <c r="F9" s="52" t="s">
        <v>482</v>
      </c>
      <c r="G9" s="52" t="s">
        <v>483</v>
      </c>
      <c r="H9" s="101" t="s">
        <v>484</v>
      </c>
      <c r="I9" s="52" t="s">
        <v>474</v>
      </c>
      <c r="J9" s="102">
        <v>44943</v>
      </c>
      <c r="K9" s="52" t="s">
        <v>475</v>
      </c>
      <c r="L9" s="52" t="s">
        <v>485</v>
      </c>
      <c r="M9" s="52" t="s">
        <v>481</v>
      </c>
      <c r="N9" s="52" t="s">
        <v>486</v>
      </c>
      <c r="O9" s="52" t="s">
        <v>479</v>
      </c>
      <c r="P9" s="52" t="s">
        <v>480</v>
      </c>
    </row>
    <row r="10" spans="2:16" ht="195" x14ac:dyDescent="0.25">
      <c r="B10" s="99">
        <v>3</v>
      </c>
      <c r="C10" s="99" t="s">
        <v>487</v>
      </c>
      <c r="D10" s="99" t="s">
        <v>487</v>
      </c>
      <c r="E10" s="52" t="s">
        <v>470</v>
      </c>
      <c r="F10" s="52" t="s">
        <v>488</v>
      </c>
      <c r="G10" s="52" t="s">
        <v>489</v>
      </c>
      <c r="H10" s="101" t="s">
        <v>490</v>
      </c>
      <c r="I10" s="52" t="s">
        <v>474</v>
      </c>
      <c r="J10" s="100">
        <v>44943</v>
      </c>
      <c r="K10" s="52" t="s">
        <v>491</v>
      </c>
      <c r="L10" s="52" t="s">
        <v>492</v>
      </c>
      <c r="M10" s="52" t="s">
        <v>487</v>
      </c>
      <c r="N10" s="52" t="s">
        <v>493</v>
      </c>
      <c r="O10" s="52" t="s">
        <v>479</v>
      </c>
      <c r="P10" s="52" t="s">
        <v>479</v>
      </c>
    </row>
    <row r="11" spans="2:16" ht="195" x14ac:dyDescent="0.25">
      <c r="B11" s="99">
        <v>4</v>
      </c>
      <c r="C11" s="99" t="s">
        <v>494</v>
      </c>
      <c r="D11" s="99" t="s">
        <v>494</v>
      </c>
      <c r="E11" s="52" t="s">
        <v>470</v>
      </c>
      <c r="F11" s="99" t="s">
        <v>495</v>
      </c>
      <c r="G11" s="52" t="s">
        <v>496</v>
      </c>
      <c r="H11" s="97" t="s">
        <v>497</v>
      </c>
      <c r="I11" s="52" t="s">
        <v>474</v>
      </c>
      <c r="J11" s="102">
        <v>44943</v>
      </c>
      <c r="K11" s="52" t="s">
        <v>475</v>
      </c>
      <c r="L11" s="52" t="s">
        <v>498</v>
      </c>
      <c r="M11" s="52" t="s">
        <v>499</v>
      </c>
      <c r="N11" s="103" t="s">
        <v>500</v>
      </c>
      <c r="O11" s="52" t="s">
        <v>479</v>
      </c>
      <c r="P11" s="52" t="s">
        <v>479</v>
      </c>
    </row>
    <row r="12" spans="2:16" ht="210" x14ac:dyDescent="0.25">
      <c r="B12" s="99">
        <v>5</v>
      </c>
      <c r="C12" s="99" t="s">
        <v>501</v>
      </c>
      <c r="D12" s="99" t="s">
        <v>501</v>
      </c>
      <c r="E12" s="52" t="s">
        <v>470</v>
      </c>
      <c r="F12" s="52" t="s">
        <v>502</v>
      </c>
      <c r="G12" s="52" t="s">
        <v>503</v>
      </c>
      <c r="H12" s="101" t="s">
        <v>504</v>
      </c>
      <c r="I12" s="52" t="s">
        <v>474</v>
      </c>
      <c r="J12" s="102">
        <v>45252</v>
      </c>
      <c r="K12" s="52" t="s">
        <v>475</v>
      </c>
      <c r="L12" s="52" t="s">
        <v>505</v>
      </c>
      <c r="M12" s="52" t="s">
        <v>506</v>
      </c>
      <c r="N12" s="52" t="s">
        <v>500</v>
      </c>
      <c r="O12" s="52" t="s">
        <v>479</v>
      </c>
      <c r="P12" s="52" t="s">
        <v>479</v>
      </c>
    </row>
    <row r="13" spans="2:16" ht="195" x14ac:dyDescent="0.25">
      <c r="B13" s="99">
        <v>6</v>
      </c>
      <c r="C13" s="99" t="s">
        <v>507</v>
      </c>
      <c r="D13" s="99" t="s">
        <v>507</v>
      </c>
      <c r="E13" s="52" t="s">
        <v>470</v>
      </c>
      <c r="F13" s="52" t="s">
        <v>508</v>
      </c>
      <c r="G13" s="52" t="s">
        <v>509</v>
      </c>
      <c r="H13" s="101" t="s">
        <v>510</v>
      </c>
      <c r="I13" s="52" t="s">
        <v>474</v>
      </c>
      <c r="J13" s="100">
        <v>44943</v>
      </c>
      <c r="K13" s="52" t="s">
        <v>475</v>
      </c>
      <c r="L13" s="52" t="s">
        <v>511</v>
      </c>
      <c r="M13" s="52" t="s">
        <v>512</v>
      </c>
      <c r="N13" s="52" t="s">
        <v>513</v>
      </c>
      <c r="O13" s="52" t="s">
        <v>479</v>
      </c>
      <c r="P13" s="52" t="s">
        <v>479</v>
      </c>
    </row>
    <row r="14" spans="2:16" ht="195" x14ac:dyDescent="0.25">
      <c r="B14" s="99">
        <v>7</v>
      </c>
      <c r="C14" s="99" t="s">
        <v>514</v>
      </c>
      <c r="D14" s="99" t="s">
        <v>514</v>
      </c>
      <c r="E14" s="52" t="s">
        <v>470</v>
      </c>
      <c r="F14" s="52" t="s">
        <v>515</v>
      </c>
      <c r="G14" s="52" t="s">
        <v>516</v>
      </c>
      <c r="H14" s="101" t="s">
        <v>517</v>
      </c>
      <c r="I14" s="52" t="s">
        <v>474</v>
      </c>
      <c r="J14" s="100">
        <v>44943</v>
      </c>
      <c r="K14" s="52" t="s">
        <v>475</v>
      </c>
      <c r="L14" s="52" t="s">
        <v>511</v>
      </c>
      <c r="M14" s="52" t="s">
        <v>518</v>
      </c>
      <c r="N14" s="52" t="s">
        <v>519</v>
      </c>
      <c r="O14" s="52" t="s">
        <v>479</v>
      </c>
      <c r="P14" s="52" t="s">
        <v>479</v>
      </c>
    </row>
    <row r="15" spans="2:16" ht="225" x14ac:dyDescent="0.25">
      <c r="B15" s="99">
        <v>8</v>
      </c>
      <c r="C15" s="99" t="s">
        <v>520</v>
      </c>
      <c r="D15" s="99" t="s">
        <v>520</v>
      </c>
      <c r="E15" s="52" t="s">
        <v>470</v>
      </c>
      <c r="F15" s="52" t="s">
        <v>521</v>
      </c>
      <c r="G15" s="52" t="s">
        <v>522</v>
      </c>
      <c r="H15" s="101" t="s">
        <v>523</v>
      </c>
      <c r="I15" s="52" t="s">
        <v>474</v>
      </c>
      <c r="J15" s="100">
        <v>44943</v>
      </c>
      <c r="K15" s="52" t="s">
        <v>475</v>
      </c>
      <c r="L15" s="52" t="s">
        <v>524</v>
      </c>
      <c r="M15" s="52" t="s">
        <v>525</v>
      </c>
      <c r="N15" s="52" t="s">
        <v>526</v>
      </c>
      <c r="O15" s="52" t="s">
        <v>479</v>
      </c>
      <c r="P15" s="52" t="s">
        <v>479</v>
      </c>
    </row>
    <row r="16" spans="2:16" ht="409.5" x14ac:dyDescent="0.25">
      <c r="B16" s="99">
        <v>9</v>
      </c>
      <c r="C16" s="99" t="s">
        <v>527</v>
      </c>
      <c r="D16" s="99" t="s">
        <v>527</v>
      </c>
      <c r="E16" s="52" t="s">
        <v>470</v>
      </c>
      <c r="F16" s="52" t="s">
        <v>528</v>
      </c>
      <c r="G16" s="52" t="s">
        <v>529</v>
      </c>
      <c r="H16" s="101" t="s">
        <v>530</v>
      </c>
      <c r="I16" s="52" t="s">
        <v>474</v>
      </c>
      <c r="J16" s="100">
        <v>44943</v>
      </c>
      <c r="K16" s="52" t="s">
        <v>475</v>
      </c>
      <c r="L16" s="52" t="s">
        <v>531</v>
      </c>
      <c r="M16" s="52" t="s">
        <v>532</v>
      </c>
      <c r="N16" s="52" t="s">
        <v>533</v>
      </c>
      <c r="O16" s="52" t="s">
        <v>479</v>
      </c>
      <c r="P16" s="52" t="s">
        <v>479</v>
      </c>
    </row>
    <row r="17" spans="2:16" ht="180" x14ac:dyDescent="0.25">
      <c r="B17" s="99">
        <v>10</v>
      </c>
      <c r="C17" s="99" t="s">
        <v>534</v>
      </c>
      <c r="D17" s="99" t="s">
        <v>534</v>
      </c>
      <c r="E17" s="52" t="s">
        <v>470</v>
      </c>
      <c r="F17" s="52" t="s">
        <v>535</v>
      </c>
      <c r="G17" s="52" t="s">
        <v>536</v>
      </c>
      <c r="H17" s="101" t="s">
        <v>537</v>
      </c>
      <c r="I17" s="52" t="s">
        <v>474</v>
      </c>
      <c r="J17" s="100">
        <v>45156</v>
      </c>
      <c r="K17" s="52" t="s">
        <v>475</v>
      </c>
      <c r="L17" s="52" t="s">
        <v>538</v>
      </c>
      <c r="M17" s="52" t="s">
        <v>539</v>
      </c>
      <c r="N17" s="103" t="s">
        <v>493</v>
      </c>
      <c r="O17" s="52" t="s">
        <v>479</v>
      </c>
      <c r="P17" s="52" t="s">
        <v>479</v>
      </c>
    </row>
    <row r="18" spans="2:16" ht="409.5" x14ac:dyDescent="0.25">
      <c r="B18" s="99">
        <v>11</v>
      </c>
      <c r="C18" s="99" t="s">
        <v>540</v>
      </c>
      <c r="D18" s="99" t="s">
        <v>540</v>
      </c>
      <c r="E18" s="52" t="s">
        <v>470</v>
      </c>
      <c r="F18" s="52" t="s">
        <v>541</v>
      </c>
      <c r="G18" s="52" t="s">
        <v>542</v>
      </c>
      <c r="H18" s="101" t="s">
        <v>543</v>
      </c>
      <c r="I18" s="52" t="s">
        <v>474</v>
      </c>
      <c r="J18" s="100">
        <v>45252</v>
      </c>
      <c r="K18" s="52" t="s">
        <v>475</v>
      </c>
      <c r="L18" s="52" t="s">
        <v>544</v>
      </c>
      <c r="M18" s="52" t="s">
        <v>545</v>
      </c>
      <c r="N18" s="52" t="s">
        <v>546</v>
      </c>
      <c r="O18" s="52" t="s">
        <v>479</v>
      </c>
      <c r="P18" s="52" t="s">
        <v>479</v>
      </c>
    </row>
    <row r="19" spans="2:16" ht="409.5" x14ac:dyDescent="0.25">
      <c r="B19" s="99">
        <v>12</v>
      </c>
      <c r="C19" s="99" t="s">
        <v>547</v>
      </c>
      <c r="D19" s="99" t="s">
        <v>547</v>
      </c>
      <c r="E19" s="52" t="s">
        <v>470</v>
      </c>
      <c r="F19" s="52" t="s">
        <v>548</v>
      </c>
      <c r="G19" s="52" t="s">
        <v>549</v>
      </c>
      <c r="H19" s="101" t="s">
        <v>550</v>
      </c>
      <c r="I19" s="52" t="s">
        <v>474</v>
      </c>
      <c r="J19" s="100">
        <v>45252</v>
      </c>
      <c r="K19" s="52" t="s">
        <v>475</v>
      </c>
      <c r="L19" s="52" t="s">
        <v>551</v>
      </c>
      <c r="M19" s="52" t="s">
        <v>552</v>
      </c>
      <c r="N19" s="52" t="s">
        <v>553</v>
      </c>
      <c r="O19" s="52" t="s">
        <v>479</v>
      </c>
      <c r="P19" s="52" t="s">
        <v>479</v>
      </c>
    </row>
    <row r="20" spans="2:16" ht="195" x14ac:dyDescent="0.25">
      <c r="B20" s="99">
        <v>13</v>
      </c>
      <c r="C20" s="99" t="s">
        <v>554</v>
      </c>
      <c r="D20" s="99" t="s">
        <v>554</v>
      </c>
      <c r="E20" s="52" t="s">
        <v>470</v>
      </c>
      <c r="F20" s="52" t="s">
        <v>555</v>
      </c>
      <c r="G20" s="52" t="s">
        <v>556</v>
      </c>
      <c r="H20" s="101" t="s">
        <v>557</v>
      </c>
      <c r="I20" s="52" t="s">
        <v>474</v>
      </c>
      <c r="J20" s="100">
        <v>44945</v>
      </c>
      <c r="K20" s="52" t="s">
        <v>475</v>
      </c>
      <c r="L20" s="52" t="s">
        <v>558</v>
      </c>
      <c r="M20" s="52" t="s">
        <v>559</v>
      </c>
      <c r="N20" s="52" t="s">
        <v>500</v>
      </c>
      <c r="O20" s="52" t="s">
        <v>479</v>
      </c>
      <c r="P20" s="52" t="s">
        <v>479</v>
      </c>
    </row>
    <row r="21" spans="2:16" ht="210" x14ac:dyDescent="0.25">
      <c r="B21" s="99">
        <v>14</v>
      </c>
      <c r="C21" s="99" t="s">
        <v>560</v>
      </c>
      <c r="D21" s="99" t="s">
        <v>560</v>
      </c>
      <c r="E21" s="52" t="s">
        <v>470</v>
      </c>
      <c r="F21" s="52" t="s">
        <v>561</v>
      </c>
      <c r="G21" s="52" t="s">
        <v>562</v>
      </c>
      <c r="H21" s="101" t="s">
        <v>563</v>
      </c>
      <c r="I21" s="52" t="s">
        <v>474</v>
      </c>
      <c r="J21" s="100">
        <v>44945</v>
      </c>
      <c r="K21" s="52" t="s">
        <v>491</v>
      </c>
      <c r="L21" s="52" t="s">
        <v>564</v>
      </c>
      <c r="M21" s="52" t="s">
        <v>560</v>
      </c>
      <c r="N21" s="52" t="s">
        <v>493</v>
      </c>
      <c r="O21" s="52" t="s">
        <v>479</v>
      </c>
      <c r="P21" s="52" t="s">
        <v>479</v>
      </c>
    </row>
    <row r="22" spans="2:16" ht="195" x14ac:dyDescent="0.25">
      <c r="B22" s="99">
        <v>15</v>
      </c>
      <c r="C22" s="99" t="s">
        <v>565</v>
      </c>
      <c r="D22" s="99" t="s">
        <v>565</v>
      </c>
      <c r="E22" s="52" t="s">
        <v>470</v>
      </c>
      <c r="F22" s="52" t="s">
        <v>566</v>
      </c>
      <c r="G22" s="52" t="s">
        <v>567</v>
      </c>
      <c r="H22" s="101" t="s">
        <v>568</v>
      </c>
      <c r="I22" s="52" t="s">
        <v>474</v>
      </c>
      <c r="J22" s="100">
        <v>44945</v>
      </c>
      <c r="K22" s="52" t="s">
        <v>475</v>
      </c>
      <c r="L22" s="52" t="s">
        <v>569</v>
      </c>
      <c r="M22" s="52" t="s">
        <v>570</v>
      </c>
      <c r="N22" s="52" t="s">
        <v>500</v>
      </c>
      <c r="O22" s="52" t="s">
        <v>479</v>
      </c>
      <c r="P22" s="52" t="s">
        <v>479</v>
      </c>
    </row>
    <row r="23" spans="2:16" ht="105" x14ac:dyDescent="0.25">
      <c r="B23" s="99">
        <v>16</v>
      </c>
      <c r="C23" s="99" t="s">
        <v>571</v>
      </c>
      <c r="D23" s="99" t="s">
        <v>571</v>
      </c>
      <c r="E23" s="52" t="s">
        <v>480</v>
      </c>
      <c r="F23" s="52"/>
      <c r="G23" s="52" t="s">
        <v>572</v>
      </c>
      <c r="H23" s="101" t="s">
        <v>573</v>
      </c>
      <c r="I23" s="52" t="s">
        <v>474</v>
      </c>
      <c r="J23" s="100">
        <v>45090</v>
      </c>
      <c r="K23" s="52" t="s">
        <v>491</v>
      </c>
      <c r="L23" s="52" t="s">
        <v>574</v>
      </c>
      <c r="M23" s="52" t="s">
        <v>575</v>
      </c>
      <c r="N23" s="52" t="s">
        <v>500</v>
      </c>
      <c r="O23" s="52" t="s">
        <v>479</v>
      </c>
      <c r="P23" s="52" t="s">
        <v>479</v>
      </c>
    </row>
    <row r="24" spans="2:16" ht="195" x14ac:dyDescent="0.25">
      <c r="B24" s="99">
        <v>17</v>
      </c>
      <c r="C24" s="99" t="s">
        <v>576</v>
      </c>
      <c r="D24" s="99" t="s">
        <v>576</v>
      </c>
      <c r="E24" s="52" t="s">
        <v>470</v>
      </c>
      <c r="F24" s="52" t="s">
        <v>577</v>
      </c>
      <c r="G24" s="52" t="s">
        <v>578</v>
      </c>
      <c r="H24" s="101" t="s">
        <v>579</v>
      </c>
      <c r="I24" s="52" t="s">
        <v>474</v>
      </c>
      <c r="J24" s="100">
        <v>44946</v>
      </c>
      <c r="K24" s="52" t="s">
        <v>475</v>
      </c>
      <c r="L24" s="52" t="s">
        <v>580</v>
      </c>
      <c r="M24" s="52" t="s">
        <v>581</v>
      </c>
      <c r="N24" s="52" t="s">
        <v>493</v>
      </c>
      <c r="O24" s="52" t="s">
        <v>479</v>
      </c>
      <c r="P24" s="52" t="s">
        <v>479</v>
      </c>
    </row>
    <row r="25" spans="2:16" ht="285" x14ac:dyDescent="0.25">
      <c r="B25" s="99">
        <v>18</v>
      </c>
      <c r="C25" s="99" t="s">
        <v>582</v>
      </c>
      <c r="D25" s="99" t="s">
        <v>582</v>
      </c>
      <c r="E25" s="52" t="s">
        <v>470</v>
      </c>
      <c r="F25" s="52" t="s">
        <v>583</v>
      </c>
      <c r="G25" s="52" t="s">
        <v>584</v>
      </c>
      <c r="H25" s="101" t="s">
        <v>585</v>
      </c>
      <c r="I25" s="52" t="s">
        <v>474</v>
      </c>
      <c r="J25" s="100">
        <v>44946</v>
      </c>
      <c r="K25" s="52" t="s">
        <v>586</v>
      </c>
      <c r="L25" s="52" t="s">
        <v>587</v>
      </c>
      <c r="M25" s="52" t="s">
        <v>588</v>
      </c>
      <c r="N25" s="52" t="s">
        <v>589</v>
      </c>
      <c r="O25" s="52" t="s">
        <v>479</v>
      </c>
      <c r="P25" s="52" t="s">
        <v>480</v>
      </c>
    </row>
    <row r="26" spans="2:16" ht="409.5" x14ac:dyDescent="0.25">
      <c r="B26" s="99">
        <v>19</v>
      </c>
      <c r="C26" s="99" t="s">
        <v>590</v>
      </c>
      <c r="D26" s="99" t="s">
        <v>590</v>
      </c>
      <c r="E26" s="52" t="s">
        <v>470</v>
      </c>
      <c r="F26" s="52" t="s">
        <v>591</v>
      </c>
      <c r="G26" s="52" t="s">
        <v>592</v>
      </c>
      <c r="H26" s="101" t="s">
        <v>593</v>
      </c>
      <c r="I26" s="52" t="s">
        <v>474</v>
      </c>
      <c r="J26" s="100">
        <v>45161</v>
      </c>
      <c r="K26" s="52" t="s">
        <v>491</v>
      </c>
      <c r="L26" s="52" t="s">
        <v>594</v>
      </c>
      <c r="M26" s="52" t="s">
        <v>595</v>
      </c>
      <c r="N26" s="52" t="s">
        <v>596</v>
      </c>
      <c r="O26" s="52" t="s">
        <v>479</v>
      </c>
      <c r="P26" s="52" t="s">
        <v>479</v>
      </c>
    </row>
    <row r="27" spans="2:16" ht="195" x14ac:dyDescent="0.25">
      <c r="B27" s="99">
        <v>20</v>
      </c>
      <c r="C27" s="99" t="s">
        <v>597</v>
      </c>
      <c r="D27" s="99" t="s">
        <v>597</v>
      </c>
      <c r="E27" s="52" t="s">
        <v>470</v>
      </c>
      <c r="F27" s="52" t="s">
        <v>598</v>
      </c>
      <c r="G27" s="52" t="s">
        <v>599</v>
      </c>
      <c r="H27" s="101" t="s">
        <v>600</v>
      </c>
      <c r="I27" s="52" t="s">
        <v>474</v>
      </c>
      <c r="J27" s="100">
        <v>44946</v>
      </c>
      <c r="K27" s="52" t="s">
        <v>475</v>
      </c>
      <c r="L27" s="52" t="s">
        <v>601</v>
      </c>
      <c r="M27" s="52" t="s">
        <v>602</v>
      </c>
      <c r="N27" s="52" t="s">
        <v>603</v>
      </c>
      <c r="O27" s="52" t="s">
        <v>479</v>
      </c>
      <c r="P27" s="52" t="s">
        <v>479</v>
      </c>
    </row>
    <row r="28" spans="2:16" ht="345" x14ac:dyDescent="0.25">
      <c r="B28" s="99">
        <v>21</v>
      </c>
      <c r="C28" s="99" t="s">
        <v>604</v>
      </c>
      <c r="D28" s="99" t="s">
        <v>604</v>
      </c>
      <c r="E28" s="52" t="s">
        <v>470</v>
      </c>
      <c r="F28" s="52" t="s">
        <v>605</v>
      </c>
      <c r="G28" s="52" t="s">
        <v>606</v>
      </c>
      <c r="H28" s="101" t="s">
        <v>607</v>
      </c>
      <c r="I28" s="52" t="s">
        <v>474</v>
      </c>
      <c r="J28" s="100">
        <v>45161</v>
      </c>
      <c r="K28" s="52" t="s">
        <v>475</v>
      </c>
      <c r="L28" s="52" t="s">
        <v>608</v>
      </c>
      <c r="M28" s="52" t="s">
        <v>609</v>
      </c>
      <c r="N28" s="52" t="s">
        <v>493</v>
      </c>
      <c r="O28" s="52" t="s">
        <v>479</v>
      </c>
      <c r="P28" s="52" t="s">
        <v>479</v>
      </c>
    </row>
    <row r="29" spans="2:16" ht="409.5" x14ac:dyDescent="0.25">
      <c r="B29" s="99">
        <v>22</v>
      </c>
      <c r="C29" s="99" t="s">
        <v>610</v>
      </c>
      <c r="D29" s="99" t="s">
        <v>610</v>
      </c>
      <c r="E29" s="52" t="s">
        <v>470</v>
      </c>
      <c r="F29" s="52" t="s">
        <v>611</v>
      </c>
      <c r="G29" s="52" t="s">
        <v>612</v>
      </c>
      <c r="H29" s="101" t="s">
        <v>613</v>
      </c>
      <c r="I29" s="52" t="s">
        <v>474</v>
      </c>
      <c r="J29" s="100">
        <v>45252</v>
      </c>
      <c r="K29" s="52" t="s">
        <v>475</v>
      </c>
      <c r="L29" s="52" t="s">
        <v>614</v>
      </c>
      <c r="M29" s="52" t="s">
        <v>615</v>
      </c>
      <c r="N29" s="103" t="s">
        <v>553</v>
      </c>
      <c r="O29" s="52" t="s">
        <v>479</v>
      </c>
      <c r="P29" s="52" t="s">
        <v>479</v>
      </c>
    </row>
    <row r="30" spans="2:16" ht="409.5" x14ac:dyDescent="0.25">
      <c r="B30" s="99">
        <v>23</v>
      </c>
      <c r="C30" s="99" t="s">
        <v>616</v>
      </c>
      <c r="D30" s="99" t="s">
        <v>616</v>
      </c>
      <c r="E30" s="52" t="s">
        <v>470</v>
      </c>
      <c r="F30" s="52" t="s">
        <v>617</v>
      </c>
      <c r="G30" s="52" t="s">
        <v>618</v>
      </c>
      <c r="H30" s="101" t="s">
        <v>619</v>
      </c>
      <c r="I30" s="52" t="s">
        <v>474</v>
      </c>
      <c r="J30" s="100">
        <v>45253</v>
      </c>
      <c r="K30" s="52" t="s">
        <v>475</v>
      </c>
      <c r="L30" s="52" t="s">
        <v>620</v>
      </c>
      <c r="M30" s="52" t="s">
        <v>616</v>
      </c>
      <c r="N30" s="52" t="s">
        <v>621</v>
      </c>
      <c r="O30" s="52" t="s">
        <v>479</v>
      </c>
      <c r="P30" s="52" t="s">
        <v>479</v>
      </c>
    </row>
    <row r="31" spans="2:16" ht="240" x14ac:dyDescent="0.25">
      <c r="B31" s="99">
        <v>24</v>
      </c>
      <c r="C31" s="99" t="s">
        <v>622</v>
      </c>
      <c r="D31" s="99" t="s">
        <v>622</v>
      </c>
      <c r="E31" s="52" t="s">
        <v>480</v>
      </c>
      <c r="F31" s="52"/>
      <c r="G31" s="52" t="s">
        <v>623</v>
      </c>
      <c r="H31" s="101" t="s">
        <v>624</v>
      </c>
      <c r="I31" s="52" t="s">
        <v>474</v>
      </c>
      <c r="J31" s="100">
        <v>44950</v>
      </c>
      <c r="K31" s="52" t="s">
        <v>475</v>
      </c>
      <c r="L31" s="52" t="s">
        <v>625</v>
      </c>
      <c r="M31" s="52" t="s">
        <v>626</v>
      </c>
      <c r="N31" s="52" t="s">
        <v>627</v>
      </c>
      <c r="O31" s="52" t="s">
        <v>479</v>
      </c>
      <c r="P31" s="52" t="s">
        <v>479</v>
      </c>
    </row>
    <row r="32" spans="2:16" ht="409.5" x14ac:dyDescent="0.25">
      <c r="B32" s="99">
        <v>25</v>
      </c>
      <c r="C32" s="99" t="s">
        <v>628</v>
      </c>
      <c r="D32" s="99" t="s">
        <v>628</v>
      </c>
      <c r="E32" s="52" t="s">
        <v>470</v>
      </c>
      <c r="F32" s="52" t="s">
        <v>629</v>
      </c>
      <c r="G32" s="52" t="s">
        <v>630</v>
      </c>
      <c r="H32" s="101" t="s">
        <v>631</v>
      </c>
      <c r="I32" s="52" t="s">
        <v>474</v>
      </c>
      <c r="J32" s="100">
        <v>44950</v>
      </c>
      <c r="K32" s="52" t="s">
        <v>475</v>
      </c>
      <c r="L32" s="52" t="s">
        <v>632</v>
      </c>
      <c r="M32" s="52" t="s">
        <v>633</v>
      </c>
      <c r="N32" s="52" t="s">
        <v>634</v>
      </c>
      <c r="O32" s="52" t="s">
        <v>480</v>
      </c>
      <c r="P32" s="52" t="s">
        <v>479</v>
      </c>
    </row>
    <row r="33" spans="2:16" ht="225" x14ac:dyDescent="0.25">
      <c r="B33" s="99">
        <v>26</v>
      </c>
      <c r="C33" s="99" t="s">
        <v>635</v>
      </c>
      <c r="D33" s="99" t="s">
        <v>635</v>
      </c>
      <c r="E33" s="52" t="s">
        <v>470</v>
      </c>
      <c r="F33" s="52" t="s">
        <v>636</v>
      </c>
      <c r="G33" s="52" t="s">
        <v>637</v>
      </c>
      <c r="H33" s="101" t="s">
        <v>638</v>
      </c>
      <c r="I33" s="52" t="s">
        <v>474</v>
      </c>
      <c r="J33" s="100">
        <v>44951</v>
      </c>
      <c r="K33" s="52" t="s">
        <v>475</v>
      </c>
      <c r="L33" s="52" t="s">
        <v>639</v>
      </c>
      <c r="M33" s="52" t="s">
        <v>640</v>
      </c>
      <c r="N33" s="52" t="s">
        <v>641</v>
      </c>
      <c r="O33" s="52" t="s">
        <v>479</v>
      </c>
      <c r="P33" s="52" t="s">
        <v>479</v>
      </c>
    </row>
    <row r="34" spans="2:16" ht="285" x14ac:dyDescent="0.25">
      <c r="B34" s="99">
        <v>27</v>
      </c>
      <c r="C34" s="99" t="s">
        <v>642</v>
      </c>
      <c r="D34" s="99" t="s">
        <v>642</v>
      </c>
      <c r="E34" s="52" t="s">
        <v>480</v>
      </c>
      <c r="F34" s="52"/>
      <c r="G34" s="52" t="s">
        <v>643</v>
      </c>
      <c r="H34" s="101" t="s">
        <v>644</v>
      </c>
      <c r="I34" s="52" t="s">
        <v>474</v>
      </c>
      <c r="J34" s="100">
        <v>44951</v>
      </c>
      <c r="K34" s="52" t="s">
        <v>475</v>
      </c>
      <c r="L34" s="52" t="s">
        <v>511</v>
      </c>
      <c r="M34" s="52" t="s">
        <v>645</v>
      </c>
      <c r="N34" s="52" t="s">
        <v>646</v>
      </c>
      <c r="O34" s="52" t="s">
        <v>479</v>
      </c>
      <c r="P34" s="52" t="s">
        <v>479</v>
      </c>
    </row>
    <row r="35" spans="2:16" ht="180" x14ac:dyDescent="0.25">
      <c r="B35" s="99">
        <v>28</v>
      </c>
      <c r="C35" s="99" t="s">
        <v>647</v>
      </c>
      <c r="D35" s="99" t="s">
        <v>647</v>
      </c>
      <c r="E35" s="52" t="s">
        <v>470</v>
      </c>
      <c r="F35" s="52" t="s">
        <v>648</v>
      </c>
      <c r="G35" s="52" t="s">
        <v>649</v>
      </c>
      <c r="H35" s="101" t="s">
        <v>650</v>
      </c>
      <c r="I35" s="52" t="s">
        <v>474</v>
      </c>
      <c r="J35" s="100">
        <v>44951</v>
      </c>
      <c r="K35" s="52" t="s">
        <v>651</v>
      </c>
      <c r="L35" s="52" t="s">
        <v>652</v>
      </c>
      <c r="M35" s="52" t="s">
        <v>653</v>
      </c>
      <c r="N35" s="52" t="s">
        <v>519</v>
      </c>
      <c r="O35" s="52" t="s">
        <v>479</v>
      </c>
      <c r="P35" s="52" t="s">
        <v>479</v>
      </c>
    </row>
    <row r="36" spans="2:16" ht="409.5" x14ac:dyDescent="0.25">
      <c r="B36" s="99">
        <v>29</v>
      </c>
      <c r="C36" s="99" t="s">
        <v>654</v>
      </c>
      <c r="D36" s="99" t="s">
        <v>654</v>
      </c>
      <c r="E36" s="52" t="s">
        <v>470</v>
      </c>
      <c r="F36" s="52" t="s">
        <v>655</v>
      </c>
      <c r="G36" s="52" t="s">
        <v>656</v>
      </c>
      <c r="H36" s="101" t="s">
        <v>657</v>
      </c>
      <c r="I36" s="52" t="s">
        <v>474</v>
      </c>
      <c r="J36" s="100">
        <v>45078</v>
      </c>
      <c r="K36" s="52" t="s">
        <v>475</v>
      </c>
      <c r="L36" s="52" t="s">
        <v>658</v>
      </c>
      <c r="M36" s="52" t="s">
        <v>654</v>
      </c>
      <c r="N36" s="103" t="s">
        <v>659</v>
      </c>
      <c r="O36" s="52" t="s">
        <v>479</v>
      </c>
      <c r="P36" s="52" t="s">
        <v>479</v>
      </c>
    </row>
    <row r="37" spans="2:16" ht="270" x14ac:dyDescent="0.25">
      <c r="B37" s="99">
        <v>30</v>
      </c>
      <c r="C37" s="99" t="s">
        <v>660</v>
      </c>
      <c r="D37" s="99" t="s">
        <v>660</v>
      </c>
      <c r="E37" s="52" t="s">
        <v>470</v>
      </c>
      <c r="F37" s="52" t="s">
        <v>661</v>
      </c>
      <c r="G37" s="52" t="s">
        <v>662</v>
      </c>
      <c r="H37" s="101" t="s">
        <v>663</v>
      </c>
      <c r="I37" s="52" t="s">
        <v>474</v>
      </c>
      <c r="J37" s="100">
        <v>45161</v>
      </c>
      <c r="K37" s="52" t="s">
        <v>475</v>
      </c>
      <c r="L37" s="52" t="s">
        <v>664</v>
      </c>
      <c r="M37" s="52" t="s">
        <v>660</v>
      </c>
      <c r="N37" s="52" t="s">
        <v>665</v>
      </c>
      <c r="O37" s="52" t="s">
        <v>479</v>
      </c>
      <c r="P37" s="52" t="s">
        <v>479</v>
      </c>
    </row>
    <row r="38" spans="2:16" ht="409.5" x14ac:dyDescent="0.25">
      <c r="B38" s="99">
        <v>31</v>
      </c>
      <c r="C38" s="99" t="s">
        <v>666</v>
      </c>
      <c r="D38" s="99" t="s">
        <v>666</v>
      </c>
      <c r="E38" s="52" t="s">
        <v>470</v>
      </c>
      <c r="F38" s="52" t="s">
        <v>667</v>
      </c>
      <c r="G38" s="52" t="s">
        <v>668</v>
      </c>
      <c r="H38" s="101" t="s">
        <v>669</v>
      </c>
      <c r="I38" s="52" t="s">
        <v>474</v>
      </c>
      <c r="J38" s="100">
        <v>45253</v>
      </c>
      <c r="K38" s="52" t="s">
        <v>475</v>
      </c>
      <c r="L38" s="52" t="s">
        <v>670</v>
      </c>
      <c r="M38" s="52" t="s">
        <v>671</v>
      </c>
      <c r="N38" s="103" t="s">
        <v>659</v>
      </c>
      <c r="O38" s="52" t="s">
        <v>479</v>
      </c>
      <c r="P38" s="52" t="s">
        <v>479</v>
      </c>
    </row>
    <row r="39" spans="2:16" ht="270" x14ac:dyDescent="0.25">
      <c r="B39" s="99">
        <v>32</v>
      </c>
      <c r="C39" s="99" t="s">
        <v>672</v>
      </c>
      <c r="D39" s="99" t="s">
        <v>672</v>
      </c>
      <c r="E39" s="52" t="s">
        <v>470</v>
      </c>
      <c r="F39" s="52" t="s">
        <v>673</v>
      </c>
      <c r="G39" s="52" t="s">
        <v>674</v>
      </c>
      <c r="H39" s="101" t="s">
        <v>675</v>
      </c>
      <c r="I39" s="52" t="s">
        <v>474</v>
      </c>
      <c r="J39" s="100">
        <v>44951</v>
      </c>
      <c r="K39" s="52" t="s">
        <v>475</v>
      </c>
      <c r="L39" s="52" t="s">
        <v>676</v>
      </c>
      <c r="M39" s="52" t="s">
        <v>672</v>
      </c>
      <c r="N39" s="52" t="s">
        <v>500</v>
      </c>
      <c r="O39" s="52" t="s">
        <v>479</v>
      </c>
      <c r="P39" s="52" t="s">
        <v>479</v>
      </c>
    </row>
    <row r="40" spans="2:16" ht="195" x14ac:dyDescent="0.25">
      <c r="B40" s="99">
        <v>33</v>
      </c>
      <c r="C40" s="99" t="s">
        <v>677</v>
      </c>
      <c r="D40" s="99" t="s">
        <v>677</v>
      </c>
      <c r="E40" s="52" t="s">
        <v>470</v>
      </c>
      <c r="F40" s="52" t="s">
        <v>495</v>
      </c>
      <c r="G40" s="52" t="s">
        <v>678</v>
      </c>
      <c r="H40" s="101" t="s">
        <v>679</v>
      </c>
      <c r="I40" s="52" t="s">
        <v>474</v>
      </c>
      <c r="J40" s="100">
        <v>44951</v>
      </c>
      <c r="K40" s="52" t="s">
        <v>475</v>
      </c>
      <c r="L40" s="52" t="s">
        <v>680</v>
      </c>
      <c r="M40" s="52" t="s">
        <v>681</v>
      </c>
      <c r="N40" s="103" t="s">
        <v>500</v>
      </c>
      <c r="O40" s="52" t="s">
        <v>479</v>
      </c>
      <c r="P40" s="52" t="s">
        <v>480</v>
      </c>
    </row>
    <row r="41" spans="2:16" ht="270" x14ac:dyDescent="0.25">
      <c r="B41" s="99">
        <v>34</v>
      </c>
      <c r="C41" s="99" t="s">
        <v>682</v>
      </c>
      <c r="D41" s="99" t="s">
        <v>682</v>
      </c>
      <c r="E41" s="52" t="s">
        <v>470</v>
      </c>
      <c r="F41" s="52" t="s">
        <v>683</v>
      </c>
      <c r="G41" s="52" t="s">
        <v>684</v>
      </c>
      <c r="H41" s="101" t="s">
        <v>685</v>
      </c>
      <c r="I41" s="52" t="s">
        <v>474</v>
      </c>
      <c r="J41" s="100">
        <v>44953</v>
      </c>
      <c r="K41" s="52" t="s">
        <v>491</v>
      </c>
      <c r="L41" s="52" t="s">
        <v>594</v>
      </c>
      <c r="M41" s="52" t="s">
        <v>686</v>
      </c>
      <c r="N41" s="52" t="s">
        <v>646</v>
      </c>
      <c r="O41" s="52" t="s">
        <v>479</v>
      </c>
      <c r="P41" s="52" t="s">
        <v>479</v>
      </c>
    </row>
    <row r="42" spans="2:16" ht="409.5" x14ac:dyDescent="0.25">
      <c r="B42" s="99">
        <v>35</v>
      </c>
      <c r="C42" s="99" t="s">
        <v>687</v>
      </c>
      <c r="D42" s="99" t="s">
        <v>687</v>
      </c>
      <c r="E42" s="52" t="s">
        <v>470</v>
      </c>
      <c r="F42" s="52" t="s">
        <v>688</v>
      </c>
      <c r="G42" s="52" t="s">
        <v>689</v>
      </c>
      <c r="H42" s="101" t="s">
        <v>690</v>
      </c>
      <c r="I42" s="52" t="s">
        <v>474</v>
      </c>
      <c r="J42" s="52" t="s">
        <v>691</v>
      </c>
      <c r="K42" s="52" t="s">
        <v>475</v>
      </c>
      <c r="L42" s="52" t="s">
        <v>692</v>
      </c>
      <c r="M42" s="52" t="s">
        <v>693</v>
      </c>
      <c r="N42" s="103" t="s">
        <v>694</v>
      </c>
      <c r="O42" s="52" t="s">
        <v>479</v>
      </c>
      <c r="P42" s="52" t="s">
        <v>479</v>
      </c>
    </row>
    <row r="43" spans="2:16" ht="409.5" x14ac:dyDescent="0.25">
      <c r="B43" s="99">
        <v>36</v>
      </c>
      <c r="C43" s="99" t="s">
        <v>695</v>
      </c>
      <c r="D43" s="99" t="s">
        <v>695</v>
      </c>
      <c r="E43" s="52" t="s">
        <v>470</v>
      </c>
      <c r="F43" s="52" t="s">
        <v>696</v>
      </c>
      <c r="G43" s="52" t="s">
        <v>697</v>
      </c>
      <c r="H43" s="101" t="s">
        <v>698</v>
      </c>
      <c r="I43" s="52" t="s">
        <v>474</v>
      </c>
      <c r="J43" s="100">
        <v>45257</v>
      </c>
      <c r="K43" s="52" t="s">
        <v>475</v>
      </c>
      <c r="L43" s="52" t="s">
        <v>699</v>
      </c>
      <c r="M43" s="52" t="s">
        <v>695</v>
      </c>
      <c r="N43" s="52" t="s">
        <v>700</v>
      </c>
      <c r="O43" s="52" t="s">
        <v>479</v>
      </c>
      <c r="P43" s="52" t="s">
        <v>479</v>
      </c>
    </row>
    <row r="44" spans="2:16" ht="409.5" x14ac:dyDescent="0.25">
      <c r="B44" s="99">
        <v>37</v>
      </c>
      <c r="C44" s="99" t="s">
        <v>701</v>
      </c>
      <c r="D44" s="99" t="s">
        <v>701</v>
      </c>
      <c r="E44" s="52" t="s">
        <v>470</v>
      </c>
      <c r="F44" s="52" t="s">
        <v>702</v>
      </c>
      <c r="G44" s="52" t="s">
        <v>703</v>
      </c>
      <c r="H44" s="101" t="s">
        <v>704</v>
      </c>
      <c r="I44" s="52" t="s">
        <v>474</v>
      </c>
      <c r="J44" s="100">
        <v>44953</v>
      </c>
      <c r="K44" s="52" t="s">
        <v>475</v>
      </c>
      <c r="L44" s="52" t="s">
        <v>705</v>
      </c>
      <c r="M44" s="52" t="s">
        <v>706</v>
      </c>
      <c r="N44" s="103" t="s">
        <v>646</v>
      </c>
      <c r="O44" s="52" t="s">
        <v>479</v>
      </c>
      <c r="P44" s="52" t="s">
        <v>479</v>
      </c>
    </row>
    <row r="45" spans="2:16" ht="285" x14ac:dyDescent="0.25">
      <c r="B45" s="99">
        <v>38</v>
      </c>
      <c r="C45" s="99" t="s">
        <v>707</v>
      </c>
      <c r="D45" s="99" t="s">
        <v>707</v>
      </c>
      <c r="E45" s="52" t="s">
        <v>470</v>
      </c>
      <c r="F45" s="52" t="s">
        <v>708</v>
      </c>
      <c r="G45" s="52" t="s">
        <v>709</v>
      </c>
      <c r="H45" s="101" t="s">
        <v>710</v>
      </c>
      <c r="I45" s="52" t="s">
        <v>474</v>
      </c>
      <c r="J45" s="100">
        <v>45161</v>
      </c>
      <c r="K45" s="52" t="s">
        <v>475</v>
      </c>
      <c r="L45" s="52" t="s">
        <v>711</v>
      </c>
      <c r="M45" s="52" t="s">
        <v>712</v>
      </c>
      <c r="N45" s="52" t="s">
        <v>694</v>
      </c>
      <c r="O45" s="52" t="s">
        <v>479</v>
      </c>
      <c r="P45" s="52" t="s">
        <v>479</v>
      </c>
    </row>
    <row r="46" spans="2:16" ht="285" x14ac:dyDescent="0.25">
      <c r="B46" s="99">
        <v>39</v>
      </c>
      <c r="C46" s="99" t="s">
        <v>713</v>
      </c>
      <c r="D46" s="99" t="s">
        <v>713</v>
      </c>
      <c r="E46" s="52" t="s">
        <v>470</v>
      </c>
      <c r="F46" s="52" t="s">
        <v>714</v>
      </c>
      <c r="G46" s="52" t="s">
        <v>715</v>
      </c>
      <c r="H46" s="101" t="s">
        <v>716</v>
      </c>
      <c r="I46" s="52" t="s">
        <v>474</v>
      </c>
      <c r="J46" s="100">
        <v>45161</v>
      </c>
      <c r="K46" s="52" t="s">
        <v>475</v>
      </c>
      <c r="L46" s="52" t="s">
        <v>717</v>
      </c>
      <c r="M46" s="52" t="s">
        <v>718</v>
      </c>
      <c r="N46" s="103" t="s">
        <v>719</v>
      </c>
      <c r="O46" s="52" t="s">
        <v>479</v>
      </c>
      <c r="P46" s="52" t="s">
        <v>479</v>
      </c>
    </row>
    <row r="47" spans="2:16" ht="315" x14ac:dyDescent="0.25">
      <c r="B47" s="99">
        <v>40</v>
      </c>
      <c r="C47" s="99" t="s">
        <v>720</v>
      </c>
      <c r="D47" s="99" t="s">
        <v>720</v>
      </c>
      <c r="E47" s="52" t="s">
        <v>470</v>
      </c>
      <c r="F47" s="52" t="s">
        <v>721</v>
      </c>
      <c r="G47" s="52" t="s">
        <v>722</v>
      </c>
      <c r="H47" s="101" t="s">
        <v>723</v>
      </c>
      <c r="I47" s="52" t="s">
        <v>474</v>
      </c>
      <c r="J47" s="100">
        <v>45163</v>
      </c>
      <c r="K47" s="52" t="s">
        <v>724</v>
      </c>
      <c r="L47" s="52" t="s">
        <v>725</v>
      </c>
      <c r="M47" s="52" t="s">
        <v>726</v>
      </c>
      <c r="N47" s="103" t="s">
        <v>719</v>
      </c>
      <c r="O47" s="52" t="s">
        <v>479</v>
      </c>
      <c r="P47" s="52" t="s">
        <v>479</v>
      </c>
    </row>
    <row r="48" spans="2:16" ht="285" x14ac:dyDescent="0.25">
      <c r="B48" s="99">
        <v>41</v>
      </c>
      <c r="C48" s="99" t="s">
        <v>727</v>
      </c>
      <c r="D48" s="99" t="s">
        <v>727</v>
      </c>
      <c r="E48" s="52" t="s">
        <v>470</v>
      </c>
      <c r="F48" s="52" t="s">
        <v>728</v>
      </c>
      <c r="G48" s="52" t="s">
        <v>729</v>
      </c>
      <c r="H48" s="101" t="s">
        <v>730</v>
      </c>
      <c r="I48" s="52" t="s">
        <v>474</v>
      </c>
      <c r="J48" s="100">
        <v>45257</v>
      </c>
      <c r="K48" s="52" t="s">
        <v>475</v>
      </c>
      <c r="L48" s="52" t="s">
        <v>731</v>
      </c>
      <c r="M48" s="52" t="s">
        <v>732</v>
      </c>
      <c r="N48" s="103" t="s">
        <v>733</v>
      </c>
      <c r="O48" s="52" t="s">
        <v>479</v>
      </c>
      <c r="P48" s="52" t="s">
        <v>479</v>
      </c>
    </row>
    <row r="49" spans="2:16" ht="409.5" x14ac:dyDescent="0.25">
      <c r="B49" s="99">
        <v>42</v>
      </c>
      <c r="C49" s="99" t="s">
        <v>734</v>
      </c>
      <c r="D49" s="99" t="s">
        <v>734</v>
      </c>
      <c r="E49" s="52" t="s">
        <v>470</v>
      </c>
      <c r="F49" s="52" t="s">
        <v>735</v>
      </c>
      <c r="G49" s="52" t="s">
        <v>736</v>
      </c>
      <c r="H49" s="101" t="s">
        <v>737</v>
      </c>
      <c r="I49" s="52" t="s">
        <v>474</v>
      </c>
      <c r="J49" s="100">
        <v>44956</v>
      </c>
      <c r="K49" s="52" t="s">
        <v>475</v>
      </c>
      <c r="L49" s="52" t="s">
        <v>738</v>
      </c>
      <c r="M49" s="52" t="s">
        <v>734</v>
      </c>
      <c r="N49" s="103" t="s">
        <v>526</v>
      </c>
      <c r="O49" s="52" t="s">
        <v>479</v>
      </c>
      <c r="P49" s="52" t="s">
        <v>479</v>
      </c>
    </row>
    <row r="50" spans="2:16" ht="300" x14ac:dyDescent="0.25">
      <c r="B50" s="99">
        <v>43</v>
      </c>
      <c r="C50" s="99" t="s">
        <v>739</v>
      </c>
      <c r="D50" s="99" t="s">
        <v>739</v>
      </c>
      <c r="E50" s="52" t="s">
        <v>470</v>
      </c>
      <c r="F50" s="52" t="s">
        <v>740</v>
      </c>
      <c r="G50" s="52" t="s">
        <v>741</v>
      </c>
      <c r="H50" s="101" t="s">
        <v>742</v>
      </c>
      <c r="I50" s="52" t="s">
        <v>474</v>
      </c>
      <c r="J50" s="100">
        <v>45257</v>
      </c>
      <c r="K50" s="52" t="s">
        <v>475</v>
      </c>
      <c r="L50" s="52" t="s">
        <v>594</v>
      </c>
      <c r="M50" s="52" t="s">
        <v>743</v>
      </c>
      <c r="N50" s="103" t="s">
        <v>744</v>
      </c>
      <c r="O50" s="52" t="s">
        <v>479</v>
      </c>
      <c r="P50" s="52" t="s">
        <v>479</v>
      </c>
    </row>
    <row r="51" spans="2:16" ht="375" x14ac:dyDescent="0.25">
      <c r="B51" s="99">
        <v>44</v>
      </c>
      <c r="C51" s="99" t="s">
        <v>745</v>
      </c>
      <c r="D51" s="99" t="s">
        <v>745</v>
      </c>
      <c r="E51" s="52" t="s">
        <v>470</v>
      </c>
      <c r="F51" s="52" t="s">
        <v>746</v>
      </c>
      <c r="G51" s="52" t="s">
        <v>747</v>
      </c>
      <c r="H51" s="101" t="s">
        <v>748</v>
      </c>
      <c r="I51" s="52" t="s">
        <v>474</v>
      </c>
      <c r="J51" s="100">
        <v>44957</v>
      </c>
      <c r="K51" s="52" t="s">
        <v>475</v>
      </c>
      <c r="L51" s="52" t="s">
        <v>749</v>
      </c>
      <c r="M51" s="52" t="s">
        <v>745</v>
      </c>
      <c r="N51" s="103" t="s">
        <v>519</v>
      </c>
      <c r="O51" s="52" t="s">
        <v>479</v>
      </c>
      <c r="P51" s="52" t="s">
        <v>479</v>
      </c>
    </row>
    <row r="52" spans="2:16" ht="315" x14ac:dyDescent="0.25">
      <c r="B52" s="99">
        <v>45</v>
      </c>
      <c r="C52" s="99" t="s">
        <v>750</v>
      </c>
      <c r="D52" s="99" t="s">
        <v>750</v>
      </c>
      <c r="E52" s="52" t="s">
        <v>470</v>
      </c>
      <c r="F52" s="52" t="s">
        <v>751</v>
      </c>
      <c r="G52" s="52" t="s">
        <v>752</v>
      </c>
      <c r="H52" s="101" t="s">
        <v>753</v>
      </c>
      <c r="I52" s="52" t="s">
        <v>474</v>
      </c>
      <c r="J52" s="100">
        <v>45257</v>
      </c>
      <c r="K52" s="52" t="s">
        <v>475</v>
      </c>
      <c r="L52" s="52" t="s">
        <v>754</v>
      </c>
      <c r="M52" s="52" t="s">
        <v>755</v>
      </c>
      <c r="N52" s="103" t="s">
        <v>733</v>
      </c>
      <c r="O52" s="52" t="s">
        <v>479</v>
      </c>
      <c r="P52" s="52" t="s">
        <v>479</v>
      </c>
    </row>
    <row r="53" spans="2:16" ht="390" x14ac:dyDescent="0.25">
      <c r="B53" s="99">
        <v>46</v>
      </c>
      <c r="C53" s="99" t="s">
        <v>756</v>
      </c>
      <c r="D53" s="99" t="s">
        <v>756</v>
      </c>
      <c r="E53" s="52" t="s">
        <v>470</v>
      </c>
      <c r="F53" s="52" t="s">
        <v>757</v>
      </c>
      <c r="G53" s="52" t="s">
        <v>758</v>
      </c>
      <c r="H53" s="101" t="s">
        <v>759</v>
      </c>
      <c r="I53" s="52" t="s">
        <v>474</v>
      </c>
      <c r="J53" s="100">
        <v>44957</v>
      </c>
      <c r="K53" s="52" t="s">
        <v>724</v>
      </c>
      <c r="L53" s="52" t="s">
        <v>760</v>
      </c>
      <c r="M53" s="52" t="s">
        <v>761</v>
      </c>
      <c r="N53" s="103" t="s">
        <v>478</v>
      </c>
      <c r="O53" s="52" t="s">
        <v>479</v>
      </c>
      <c r="P53" s="52" t="s">
        <v>479</v>
      </c>
    </row>
    <row r="54" spans="2:16" ht="390" x14ac:dyDescent="0.25">
      <c r="B54" s="99">
        <v>47</v>
      </c>
      <c r="C54" s="99" t="s">
        <v>762</v>
      </c>
      <c r="D54" s="99" t="s">
        <v>762</v>
      </c>
      <c r="E54" s="52" t="s">
        <v>470</v>
      </c>
      <c r="F54" s="52" t="s">
        <v>763</v>
      </c>
      <c r="G54" s="52" t="s">
        <v>764</v>
      </c>
      <c r="H54" s="101" t="s">
        <v>765</v>
      </c>
      <c r="I54" s="52" t="s">
        <v>474</v>
      </c>
      <c r="J54" s="100">
        <v>45163</v>
      </c>
      <c r="K54" s="52" t="s">
        <v>475</v>
      </c>
      <c r="L54" s="52" t="s">
        <v>766</v>
      </c>
      <c r="M54" s="52" t="s">
        <v>762</v>
      </c>
      <c r="N54" s="103" t="s">
        <v>767</v>
      </c>
      <c r="O54" s="52" t="s">
        <v>479</v>
      </c>
      <c r="P54" s="52" t="s">
        <v>479</v>
      </c>
    </row>
    <row r="55" spans="2:16" ht="195" x14ac:dyDescent="0.25">
      <c r="B55" s="99">
        <v>48</v>
      </c>
      <c r="C55" s="99" t="s">
        <v>768</v>
      </c>
      <c r="D55" s="99" t="s">
        <v>768</v>
      </c>
      <c r="E55" s="52" t="s">
        <v>470</v>
      </c>
      <c r="F55" s="52" t="s">
        <v>769</v>
      </c>
      <c r="G55" s="52" t="s">
        <v>770</v>
      </c>
      <c r="H55" s="101" t="s">
        <v>771</v>
      </c>
      <c r="I55" s="52" t="s">
        <v>474</v>
      </c>
      <c r="J55" s="100">
        <v>44957</v>
      </c>
      <c r="K55" s="52" t="s">
        <v>724</v>
      </c>
      <c r="L55" s="52" t="s">
        <v>772</v>
      </c>
      <c r="M55" s="52" t="s">
        <v>773</v>
      </c>
      <c r="N55" s="103" t="s">
        <v>500</v>
      </c>
      <c r="O55" s="52" t="s">
        <v>479</v>
      </c>
      <c r="P55" s="52" t="s">
        <v>479</v>
      </c>
    </row>
    <row r="56" spans="2:16" ht="210" x14ac:dyDescent="0.25">
      <c r="B56" s="99">
        <v>49</v>
      </c>
      <c r="C56" s="99" t="s">
        <v>774</v>
      </c>
      <c r="D56" s="99" t="s">
        <v>774</v>
      </c>
      <c r="E56" s="52" t="s">
        <v>470</v>
      </c>
      <c r="F56" s="52" t="s">
        <v>775</v>
      </c>
      <c r="G56" s="52" t="s">
        <v>776</v>
      </c>
      <c r="H56" s="101" t="s">
        <v>777</v>
      </c>
      <c r="I56" s="52" t="s">
        <v>474</v>
      </c>
      <c r="J56" s="100">
        <v>44957</v>
      </c>
      <c r="K56" s="52" t="s">
        <v>475</v>
      </c>
      <c r="L56" s="52" t="s">
        <v>778</v>
      </c>
      <c r="M56" s="52" t="s">
        <v>779</v>
      </c>
      <c r="N56" s="103" t="s">
        <v>493</v>
      </c>
      <c r="O56" s="52" t="s">
        <v>479</v>
      </c>
      <c r="P56" s="52" t="s">
        <v>479</v>
      </c>
    </row>
    <row r="57" spans="2:16" ht="180" x14ac:dyDescent="0.25">
      <c r="B57" s="99">
        <v>50</v>
      </c>
      <c r="C57" s="99" t="s">
        <v>780</v>
      </c>
      <c r="D57" s="99" t="s">
        <v>780</v>
      </c>
      <c r="E57" s="52" t="s">
        <v>470</v>
      </c>
      <c r="F57" s="52" t="s">
        <v>781</v>
      </c>
      <c r="G57" s="52" t="s">
        <v>782</v>
      </c>
      <c r="H57" s="101" t="s">
        <v>783</v>
      </c>
      <c r="I57" s="52" t="s">
        <v>474</v>
      </c>
      <c r="J57" s="100">
        <v>44957</v>
      </c>
      <c r="K57" s="52" t="s">
        <v>475</v>
      </c>
      <c r="L57" s="52" t="s">
        <v>778</v>
      </c>
      <c r="M57" s="52" t="s">
        <v>784</v>
      </c>
      <c r="N57" s="103" t="s">
        <v>493</v>
      </c>
      <c r="O57" s="52" t="s">
        <v>479</v>
      </c>
      <c r="P57" s="52" t="s">
        <v>479</v>
      </c>
    </row>
    <row r="58" spans="2:16" ht="240" x14ac:dyDescent="0.25">
      <c r="B58" s="99">
        <v>51</v>
      </c>
      <c r="C58" s="99" t="s">
        <v>785</v>
      </c>
      <c r="D58" s="99" t="s">
        <v>785</v>
      </c>
      <c r="E58" s="52" t="s">
        <v>470</v>
      </c>
      <c r="F58" s="52" t="s">
        <v>786</v>
      </c>
      <c r="G58" s="52" t="s">
        <v>787</v>
      </c>
      <c r="H58" s="101" t="s">
        <v>788</v>
      </c>
      <c r="I58" s="52" t="s">
        <v>474</v>
      </c>
      <c r="J58" s="100">
        <v>45163</v>
      </c>
      <c r="K58" s="52" t="s">
        <v>475</v>
      </c>
      <c r="L58" s="52" t="s">
        <v>594</v>
      </c>
      <c r="M58" s="52" t="s">
        <v>789</v>
      </c>
      <c r="N58" s="103" t="s">
        <v>790</v>
      </c>
      <c r="O58" s="52" t="s">
        <v>479</v>
      </c>
      <c r="P58" s="52" t="s">
        <v>479</v>
      </c>
    </row>
    <row r="59" spans="2:16" ht="345" x14ac:dyDescent="0.25">
      <c r="B59" s="99">
        <v>52</v>
      </c>
      <c r="C59" s="99" t="s">
        <v>791</v>
      </c>
      <c r="D59" s="99" t="s">
        <v>791</v>
      </c>
      <c r="E59" s="52" t="s">
        <v>470</v>
      </c>
      <c r="F59" s="52" t="s">
        <v>792</v>
      </c>
      <c r="G59" s="52" t="s">
        <v>793</v>
      </c>
      <c r="H59" s="101" t="s">
        <v>794</v>
      </c>
      <c r="I59" s="52" t="s">
        <v>474</v>
      </c>
      <c r="J59" s="100">
        <v>44957</v>
      </c>
      <c r="K59" s="52" t="s">
        <v>475</v>
      </c>
      <c r="L59" s="52" t="s">
        <v>795</v>
      </c>
      <c r="M59" s="52" t="s">
        <v>796</v>
      </c>
      <c r="N59" s="103" t="s">
        <v>634</v>
      </c>
      <c r="O59" s="52" t="s">
        <v>479</v>
      </c>
      <c r="P59" s="52" t="s">
        <v>479</v>
      </c>
    </row>
    <row r="60" spans="2:16" ht="390" x14ac:dyDescent="0.25">
      <c r="B60" s="99">
        <v>53</v>
      </c>
      <c r="C60" s="99" t="s">
        <v>797</v>
      </c>
      <c r="D60" s="99" t="s">
        <v>797</v>
      </c>
      <c r="E60" s="52" t="s">
        <v>470</v>
      </c>
      <c r="F60" s="52" t="s">
        <v>798</v>
      </c>
      <c r="G60" s="52" t="s">
        <v>799</v>
      </c>
      <c r="H60" s="101" t="s">
        <v>800</v>
      </c>
      <c r="I60" s="52" t="s">
        <v>474</v>
      </c>
      <c r="J60" s="100">
        <v>45167</v>
      </c>
      <c r="K60" s="52" t="s">
        <v>475</v>
      </c>
      <c r="L60" s="52" t="s">
        <v>801</v>
      </c>
      <c r="M60" s="52" t="s">
        <v>797</v>
      </c>
      <c r="N60" s="103" t="s">
        <v>634</v>
      </c>
      <c r="O60" s="52" t="s">
        <v>479</v>
      </c>
      <c r="P60" s="52" t="s">
        <v>479</v>
      </c>
    </row>
    <row r="61" spans="2:16" ht="240" x14ac:dyDescent="0.25">
      <c r="B61" s="99">
        <v>54</v>
      </c>
      <c r="C61" s="99" t="s">
        <v>802</v>
      </c>
      <c r="D61" s="99" t="s">
        <v>802</v>
      </c>
      <c r="E61" s="52" t="s">
        <v>470</v>
      </c>
      <c r="F61" s="52" t="s">
        <v>803</v>
      </c>
      <c r="G61" s="52" t="s">
        <v>804</v>
      </c>
      <c r="H61" s="101" t="s">
        <v>805</v>
      </c>
      <c r="I61" s="52" t="s">
        <v>474</v>
      </c>
      <c r="J61" s="100">
        <v>44957</v>
      </c>
      <c r="K61" s="52" t="s">
        <v>475</v>
      </c>
      <c r="L61" s="52" t="s">
        <v>806</v>
      </c>
      <c r="M61" s="52" t="s">
        <v>807</v>
      </c>
      <c r="N61" s="103" t="s">
        <v>519</v>
      </c>
      <c r="O61" s="52" t="s">
        <v>479</v>
      </c>
      <c r="P61" s="52" t="s">
        <v>479</v>
      </c>
    </row>
    <row r="62" spans="2:16" ht="285" x14ac:dyDescent="0.25">
      <c r="B62" s="99">
        <v>55</v>
      </c>
      <c r="C62" s="99" t="s">
        <v>808</v>
      </c>
      <c r="D62" s="99" t="s">
        <v>808</v>
      </c>
      <c r="E62" s="52" t="s">
        <v>470</v>
      </c>
      <c r="F62" s="52" t="s">
        <v>809</v>
      </c>
      <c r="G62" s="52" t="s">
        <v>810</v>
      </c>
      <c r="H62" s="101" t="s">
        <v>811</v>
      </c>
      <c r="I62" s="52" t="s">
        <v>474</v>
      </c>
      <c r="J62" s="100">
        <v>45168</v>
      </c>
      <c r="K62" s="52" t="s">
        <v>475</v>
      </c>
      <c r="L62" s="52" t="s">
        <v>812</v>
      </c>
      <c r="M62" s="52" t="s">
        <v>808</v>
      </c>
      <c r="N62" s="103" t="s">
        <v>733</v>
      </c>
      <c r="O62" s="52" t="s">
        <v>479</v>
      </c>
      <c r="P62" s="52" t="s">
        <v>479</v>
      </c>
    </row>
    <row r="63" spans="2:16" ht="225" x14ac:dyDescent="0.25">
      <c r="B63" s="99">
        <v>56</v>
      </c>
      <c r="C63" s="99" t="s">
        <v>813</v>
      </c>
      <c r="D63" s="99" t="s">
        <v>813</v>
      </c>
      <c r="E63" s="52" t="s">
        <v>470</v>
      </c>
      <c r="F63" s="52" t="s">
        <v>814</v>
      </c>
      <c r="G63" s="52" t="s">
        <v>815</v>
      </c>
      <c r="H63" s="101" t="s">
        <v>816</v>
      </c>
      <c r="I63" s="52" t="s">
        <v>474</v>
      </c>
      <c r="J63" s="100">
        <v>44958</v>
      </c>
      <c r="K63" s="52" t="s">
        <v>475</v>
      </c>
      <c r="L63" s="52" t="s">
        <v>817</v>
      </c>
      <c r="M63" s="52" t="s">
        <v>818</v>
      </c>
      <c r="N63" s="103" t="s">
        <v>634</v>
      </c>
      <c r="O63" s="52" t="s">
        <v>479</v>
      </c>
      <c r="P63" s="52" t="s">
        <v>479</v>
      </c>
    </row>
    <row r="64" spans="2:16" ht="285" x14ac:dyDescent="0.25">
      <c r="B64" s="99">
        <v>57</v>
      </c>
      <c r="C64" s="99" t="s">
        <v>819</v>
      </c>
      <c r="D64" s="99" t="s">
        <v>819</v>
      </c>
      <c r="E64" s="52" t="s">
        <v>470</v>
      </c>
      <c r="F64" s="52" t="s">
        <v>820</v>
      </c>
      <c r="G64" s="52" t="s">
        <v>821</v>
      </c>
      <c r="H64" s="101" t="s">
        <v>822</v>
      </c>
      <c r="I64" s="52" t="s">
        <v>474</v>
      </c>
      <c r="J64" s="100">
        <v>44958</v>
      </c>
      <c r="K64" s="52" t="s">
        <v>475</v>
      </c>
      <c r="L64" s="52" t="s">
        <v>823</v>
      </c>
      <c r="M64" s="52" t="s">
        <v>824</v>
      </c>
      <c r="N64" s="103" t="s">
        <v>519</v>
      </c>
      <c r="O64" s="52" t="s">
        <v>479</v>
      </c>
      <c r="P64" s="52" t="s">
        <v>479</v>
      </c>
    </row>
    <row r="65" spans="2:16" ht="195" x14ac:dyDescent="0.25">
      <c r="B65" s="99">
        <v>58</v>
      </c>
      <c r="C65" s="99" t="s">
        <v>825</v>
      </c>
      <c r="D65" s="99" t="s">
        <v>825</v>
      </c>
      <c r="E65" s="52" t="s">
        <v>470</v>
      </c>
      <c r="F65" s="52" t="s">
        <v>826</v>
      </c>
      <c r="G65" s="52" t="s">
        <v>827</v>
      </c>
      <c r="H65" s="101" t="s">
        <v>828</v>
      </c>
      <c r="I65" s="52" t="s">
        <v>474</v>
      </c>
      <c r="J65" s="100">
        <v>45168</v>
      </c>
      <c r="K65" s="52" t="s">
        <v>829</v>
      </c>
      <c r="L65" s="52" t="s">
        <v>830</v>
      </c>
      <c r="M65" s="52" t="s">
        <v>831</v>
      </c>
      <c r="N65" s="103" t="s">
        <v>493</v>
      </c>
      <c r="O65" s="52" t="s">
        <v>479</v>
      </c>
      <c r="P65" s="52" t="s">
        <v>479</v>
      </c>
    </row>
    <row r="66" spans="2:16" ht="409.5" x14ac:dyDescent="0.25">
      <c r="B66" s="99">
        <v>59</v>
      </c>
      <c r="C66" s="99" t="s">
        <v>832</v>
      </c>
      <c r="D66" s="99" t="s">
        <v>832</v>
      </c>
      <c r="E66" s="52" t="s">
        <v>470</v>
      </c>
      <c r="F66" s="52" t="s">
        <v>833</v>
      </c>
      <c r="G66" s="52" t="s">
        <v>834</v>
      </c>
      <c r="H66" s="101" t="s">
        <v>835</v>
      </c>
      <c r="I66" s="52" t="s">
        <v>474</v>
      </c>
      <c r="J66" s="100">
        <v>45257</v>
      </c>
      <c r="K66" s="52" t="s">
        <v>475</v>
      </c>
      <c r="L66" s="52" t="s">
        <v>836</v>
      </c>
      <c r="M66" s="52" t="s">
        <v>832</v>
      </c>
      <c r="N66" s="103" t="s">
        <v>553</v>
      </c>
      <c r="O66" s="52" t="s">
        <v>479</v>
      </c>
      <c r="P66" s="52" t="s">
        <v>479</v>
      </c>
    </row>
    <row r="67" spans="2:16" ht="180" x14ac:dyDescent="0.25">
      <c r="B67" s="99">
        <v>60</v>
      </c>
      <c r="C67" s="99" t="s">
        <v>837</v>
      </c>
      <c r="D67" s="99" t="s">
        <v>837</v>
      </c>
      <c r="E67" s="52" t="s">
        <v>470</v>
      </c>
      <c r="F67" s="52" t="s">
        <v>838</v>
      </c>
      <c r="G67" s="52" t="s">
        <v>839</v>
      </c>
      <c r="H67" s="101" t="s">
        <v>840</v>
      </c>
      <c r="I67" s="52" t="s">
        <v>474</v>
      </c>
      <c r="J67" s="100">
        <v>44958</v>
      </c>
      <c r="K67" s="52" t="s">
        <v>841</v>
      </c>
      <c r="L67" s="52" t="s">
        <v>842</v>
      </c>
      <c r="M67" s="52" t="s">
        <v>843</v>
      </c>
      <c r="N67" s="103" t="s">
        <v>844</v>
      </c>
      <c r="O67" s="52" t="s">
        <v>479</v>
      </c>
      <c r="P67" s="52" t="s">
        <v>480</v>
      </c>
    </row>
    <row r="68" spans="2:16" ht="195" x14ac:dyDescent="0.25">
      <c r="B68" s="99">
        <v>61</v>
      </c>
      <c r="C68" s="99" t="s">
        <v>845</v>
      </c>
      <c r="D68" s="99" t="s">
        <v>845</v>
      </c>
      <c r="E68" s="52" t="s">
        <v>470</v>
      </c>
      <c r="F68" s="52" t="s">
        <v>846</v>
      </c>
      <c r="G68" s="52" t="s">
        <v>847</v>
      </c>
      <c r="H68" s="101" t="s">
        <v>848</v>
      </c>
      <c r="I68" s="52" t="s">
        <v>474</v>
      </c>
      <c r="J68" s="100">
        <v>44959</v>
      </c>
      <c r="K68" s="52" t="s">
        <v>841</v>
      </c>
      <c r="L68" s="52" t="s">
        <v>849</v>
      </c>
      <c r="M68" s="52" t="s">
        <v>850</v>
      </c>
      <c r="N68" s="103" t="s">
        <v>519</v>
      </c>
      <c r="O68" s="52" t="s">
        <v>479</v>
      </c>
      <c r="P68" s="52" t="s">
        <v>479</v>
      </c>
    </row>
    <row r="69" spans="2:16" ht="225" x14ac:dyDescent="0.25">
      <c r="B69" s="99">
        <v>62</v>
      </c>
      <c r="C69" s="99" t="s">
        <v>851</v>
      </c>
      <c r="D69" s="99" t="s">
        <v>851</v>
      </c>
      <c r="E69" s="52" t="s">
        <v>470</v>
      </c>
      <c r="F69" s="52" t="s">
        <v>852</v>
      </c>
      <c r="G69" s="52" t="s">
        <v>853</v>
      </c>
      <c r="H69" s="101" t="s">
        <v>854</v>
      </c>
      <c r="I69" s="52" t="s">
        <v>474</v>
      </c>
      <c r="J69" s="100">
        <v>44959</v>
      </c>
      <c r="K69" s="52" t="s">
        <v>475</v>
      </c>
      <c r="L69" s="52" t="s">
        <v>855</v>
      </c>
      <c r="M69" s="52" t="s">
        <v>856</v>
      </c>
      <c r="N69" s="103" t="s">
        <v>493</v>
      </c>
      <c r="O69" s="52" t="s">
        <v>479</v>
      </c>
      <c r="P69" s="52" t="s">
        <v>479</v>
      </c>
    </row>
    <row r="70" spans="2:16" ht="255" x14ac:dyDescent="0.25">
      <c r="B70" s="99">
        <v>63</v>
      </c>
      <c r="C70" s="99" t="s">
        <v>857</v>
      </c>
      <c r="D70" s="99" t="s">
        <v>857</v>
      </c>
      <c r="E70" s="52" t="s">
        <v>470</v>
      </c>
      <c r="F70" s="52" t="s">
        <v>858</v>
      </c>
      <c r="G70" s="52" t="s">
        <v>859</v>
      </c>
      <c r="H70" s="101" t="s">
        <v>860</v>
      </c>
      <c r="I70" s="52" t="s">
        <v>474</v>
      </c>
      <c r="J70" s="100">
        <v>45168</v>
      </c>
      <c r="K70" s="52" t="s">
        <v>475</v>
      </c>
      <c r="L70" s="52" t="s">
        <v>861</v>
      </c>
      <c r="M70" s="52" t="s">
        <v>862</v>
      </c>
      <c r="N70" s="103" t="s">
        <v>493</v>
      </c>
      <c r="O70" s="52" t="s">
        <v>479</v>
      </c>
      <c r="P70" s="52" t="s">
        <v>479</v>
      </c>
    </row>
    <row r="71" spans="2:16" ht="210" x14ac:dyDescent="0.25">
      <c r="B71" s="99">
        <v>64</v>
      </c>
      <c r="C71" s="99" t="s">
        <v>863</v>
      </c>
      <c r="D71" s="99" t="s">
        <v>863</v>
      </c>
      <c r="E71" s="52" t="s">
        <v>470</v>
      </c>
      <c r="F71" s="52" t="s">
        <v>864</v>
      </c>
      <c r="G71" s="52" t="s">
        <v>865</v>
      </c>
      <c r="H71" s="101" t="s">
        <v>866</v>
      </c>
      <c r="I71" s="52" t="s">
        <v>474</v>
      </c>
      <c r="J71" s="100">
        <v>45168</v>
      </c>
      <c r="K71" s="52" t="s">
        <v>475</v>
      </c>
      <c r="L71" s="52" t="s">
        <v>867</v>
      </c>
      <c r="M71" s="52" t="s">
        <v>868</v>
      </c>
      <c r="N71" s="103" t="s">
        <v>634</v>
      </c>
      <c r="O71" s="52" t="s">
        <v>479</v>
      </c>
      <c r="P71" s="52" t="s">
        <v>479</v>
      </c>
    </row>
    <row r="72" spans="2:16" ht="240" x14ac:dyDescent="0.25">
      <c r="B72" s="99">
        <v>65</v>
      </c>
      <c r="C72" s="99" t="s">
        <v>869</v>
      </c>
      <c r="D72" s="99" t="s">
        <v>869</v>
      </c>
      <c r="E72" s="52" t="s">
        <v>470</v>
      </c>
      <c r="F72" s="52" t="s">
        <v>870</v>
      </c>
      <c r="G72" s="52" t="s">
        <v>871</v>
      </c>
      <c r="H72" s="101" t="s">
        <v>872</v>
      </c>
      <c r="I72" s="52" t="s">
        <v>474</v>
      </c>
      <c r="J72" s="100">
        <v>44123</v>
      </c>
      <c r="K72" s="52" t="s">
        <v>475</v>
      </c>
      <c r="L72" s="52" t="s">
        <v>873</v>
      </c>
      <c r="M72" s="52" t="s">
        <v>874</v>
      </c>
      <c r="N72" s="103" t="s">
        <v>500</v>
      </c>
      <c r="O72" s="52" t="s">
        <v>479</v>
      </c>
      <c r="P72" s="52" t="s">
        <v>479</v>
      </c>
    </row>
  </sheetData>
  <autoFilter ref="B7:P72" xr:uid="{BFE236FC-AD8B-4FD3-8E67-07751907B340}"/>
  <mergeCells count="4">
    <mergeCell ref="B6:P6"/>
    <mergeCell ref="B1:C3"/>
    <mergeCell ref="N1:P3"/>
    <mergeCell ref="D1:M3"/>
  </mergeCells>
  <phoneticPr fontId="7" type="noConversion"/>
  <hyperlinks>
    <hyperlink ref="H8" r:id="rId1" xr:uid="{283187B0-612B-4F2F-87CC-B720BE8CF2B2}"/>
    <hyperlink ref="H9" r:id="rId2" xr:uid="{A58051A8-495F-4E41-90B8-6FC9E08E64CA}"/>
    <hyperlink ref="H10" r:id="rId3" xr:uid="{9B1296BE-D34F-4329-9D02-CF6D01E7D3D7}"/>
    <hyperlink ref="H11" r:id="rId4" xr:uid="{60C20C80-61F8-4285-AEE2-D13927C8B542}"/>
    <hyperlink ref="H12" r:id="rId5" xr:uid="{99B2B826-B577-4645-8E07-B66623FE10AC}"/>
    <hyperlink ref="H13" r:id="rId6" xr:uid="{E73D6868-AC2E-4876-8547-E2C2568D0890}"/>
    <hyperlink ref="H14" r:id="rId7" xr:uid="{54686F49-BFD6-4ABB-B56A-3A4A76D84F08}"/>
    <hyperlink ref="H15" r:id="rId8" xr:uid="{DA0B0D0A-0EC5-40CC-912D-8482016C8153}"/>
    <hyperlink ref="H16" r:id="rId9" xr:uid="{05EFB10D-D23D-4428-8110-FA64A2F56D36}"/>
    <hyperlink ref="H17" r:id="rId10" xr:uid="{5F419223-070B-440B-900C-04788E598E3F}"/>
    <hyperlink ref="H18" r:id="rId11" xr:uid="{DA73A432-0D74-437C-ABF1-41EACF839B1A}"/>
    <hyperlink ref="H19" r:id="rId12" xr:uid="{55537EF5-3163-4C67-B0BA-4F4FACD33AB4}"/>
    <hyperlink ref="H20" r:id="rId13" xr:uid="{171E4CCE-B232-4334-92CA-D78F4428E227}"/>
    <hyperlink ref="H21" r:id="rId14" xr:uid="{F47A03EE-3601-470D-8DC8-C3769F969C8D}"/>
    <hyperlink ref="H22" r:id="rId15" xr:uid="{D9E9367F-79E7-423E-BB75-54EBAE225456}"/>
    <hyperlink ref="H23" r:id="rId16" xr:uid="{7B891163-7222-4B67-82DC-05346DCF6D48}"/>
    <hyperlink ref="H24" r:id="rId17" xr:uid="{C953D696-5E05-47A0-8BD9-706CAF3E873F}"/>
    <hyperlink ref="H25" r:id="rId18" xr:uid="{BB529990-9801-4A4B-BA21-D4D6CEBE9C2F}"/>
    <hyperlink ref="H26" r:id="rId19" xr:uid="{0F68CC7F-E06E-4D08-9DE2-5612AA6E369E}"/>
    <hyperlink ref="H27" r:id="rId20" xr:uid="{6E614FDC-9657-49DD-AC62-E5FFFA3DF0F3}"/>
    <hyperlink ref="H28" r:id="rId21" xr:uid="{71548AF6-8D45-4179-A242-0631CA872B60}"/>
    <hyperlink ref="H29" r:id="rId22" xr:uid="{B5318FC9-2089-4C39-9590-925DB3A79D30}"/>
    <hyperlink ref="H30" r:id="rId23" xr:uid="{C2F2388A-2507-43B4-8B87-C0CF83B8665B}"/>
    <hyperlink ref="H31" r:id="rId24" xr:uid="{F627F9FB-72FC-48F9-97F4-3C57AD404ECF}"/>
    <hyperlink ref="H32" r:id="rId25" xr:uid="{70D0CA5A-78E5-4BB3-B034-B3057B7C0612}"/>
    <hyperlink ref="H33" r:id="rId26" xr:uid="{DB4513E5-B30A-4178-A05E-76EBB74B8FDB}"/>
    <hyperlink ref="H34" r:id="rId27" xr:uid="{9C2F454B-7AA1-4B1D-A28D-A9E75636A976}"/>
    <hyperlink ref="H35" r:id="rId28" xr:uid="{364BBDB7-F9B3-4316-B9BA-70FDC24E7393}"/>
    <hyperlink ref="H36" r:id="rId29" xr:uid="{EEE13E05-BCE8-46C7-9B3D-84814F08E604}"/>
    <hyperlink ref="H37" r:id="rId30" xr:uid="{39B22136-99EA-46EE-AA77-1012BFB8C219}"/>
    <hyperlink ref="H38" r:id="rId31" xr:uid="{CE46B4BD-4327-4272-B04B-0D3EC96CA5EC}"/>
    <hyperlink ref="H39" r:id="rId32" xr:uid="{74C76CCA-4F51-44B9-B25B-11CD0D4C2292}"/>
    <hyperlink ref="H40" r:id="rId33" xr:uid="{F226CEFE-7E7F-4829-AA54-08A867DD578C}"/>
    <hyperlink ref="H41" r:id="rId34" xr:uid="{233E602C-3FE0-4BC1-8244-E6034C2162BE}"/>
    <hyperlink ref="H42" r:id="rId35" xr:uid="{10F1699F-53B5-4F69-B90D-F42F51CFC2AA}"/>
    <hyperlink ref="H43" r:id="rId36" xr:uid="{855D1F23-E76F-4510-B7E7-AB9391FBD133}"/>
    <hyperlink ref="H44" r:id="rId37" xr:uid="{371F347C-6F1E-4DB7-BEC3-679C13CE9C3E}"/>
    <hyperlink ref="H45" r:id="rId38" xr:uid="{457C8848-4422-4423-B9E9-56994FB70F44}"/>
    <hyperlink ref="H47" r:id="rId39" xr:uid="{D577C5DA-91C0-40C1-B94D-72B2C4049350}"/>
    <hyperlink ref="H46" r:id="rId40" xr:uid="{5B8E235F-933F-4A57-8174-9EBA4DD44F53}"/>
    <hyperlink ref="H48" r:id="rId41" xr:uid="{DB06ECBF-E0D0-4E9C-9D93-14DA4ECDBC41}"/>
    <hyperlink ref="H49" r:id="rId42" xr:uid="{9D917A72-0D44-4459-9602-4664EB7D7890}"/>
    <hyperlink ref="H50" r:id="rId43" xr:uid="{1BA54D8B-28B4-4C98-ACDB-B41EC2D9C782}"/>
    <hyperlink ref="H51" r:id="rId44" xr:uid="{34110F05-1913-47EE-A4E9-FF2DA9DE7C5E}"/>
    <hyperlink ref="H52" r:id="rId45" xr:uid="{5E1C9016-87C2-4101-8099-BEDCA2DA6D22}"/>
    <hyperlink ref="H53" r:id="rId46" xr:uid="{CB9CEA3D-A6DC-4E6C-A3BF-9CCB8A67EA02}"/>
    <hyperlink ref="H54" r:id="rId47" xr:uid="{A106CAF0-5B86-4090-83C3-D009BC83131C}"/>
    <hyperlink ref="H55" r:id="rId48" xr:uid="{7FDDF211-9947-468B-8146-E9BE4B0D8ACF}"/>
    <hyperlink ref="H56" r:id="rId49" xr:uid="{E94D4F8D-7090-49E7-AA4D-19827473EFA7}"/>
    <hyperlink ref="H57" r:id="rId50" xr:uid="{1E9ED442-0CEF-4416-8F19-3B84E9AD918C}"/>
    <hyperlink ref="H58" r:id="rId51" xr:uid="{16B82FB3-10CC-4857-A996-A590AA16491D}"/>
    <hyperlink ref="H59" r:id="rId52" xr:uid="{95247757-53BF-4087-8BBC-B07C930265D0}"/>
    <hyperlink ref="H60" r:id="rId53" xr:uid="{BC77A7D4-F157-4B4F-9C68-58820337EBE3}"/>
    <hyperlink ref="H61" r:id="rId54" xr:uid="{48196D1C-155B-4138-93A5-0FEBA9DEEF72}"/>
    <hyperlink ref="H62" r:id="rId55" xr:uid="{3F2CE9BD-0ABD-4E36-A563-75F7A6FDC981}"/>
    <hyperlink ref="H63" r:id="rId56" xr:uid="{20A95F00-018F-4DD5-85EA-E3615C31BAA4}"/>
    <hyperlink ref="H64" r:id="rId57" xr:uid="{47DEBED8-AA06-475E-A2DD-68743F9371F1}"/>
    <hyperlink ref="H65" r:id="rId58" xr:uid="{A76E1CE2-3E6E-4045-89A6-67644EDA630F}"/>
    <hyperlink ref="H66" r:id="rId59" xr:uid="{B3C14D67-B5FF-4500-9277-A2A280EA2DCD}"/>
    <hyperlink ref="H67" r:id="rId60" xr:uid="{25F4E610-1B0A-4943-9169-7E5BA85BA0E1}"/>
    <hyperlink ref="H68" r:id="rId61" xr:uid="{45555156-28E6-47E3-8092-D7F8089BF1E4}"/>
    <hyperlink ref="H69" r:id="rId62" xr:uid="{F44740F3-8DC0-4417-A6B1-DADDBA57C190}"/>
    <hyperlink ref="H70" r:id="rId63" xr:uid="{AA941F88-D759-40BB-BAC0-DF48CB1D7C88}"/>
    <hyperlink ref="H71" r:id="rId64" xr:uid="{E1DE1760-B2DE-4F32-9105-53BC8C748556}"/>
    <hyperlink ref="H72" r:id="rId65" xr:uid="{88FF0BF7-1B69-40EA-BA6B-2CE9BF01B073}"/>
  </hyperlinks>
  <pageMargins left="0.7" right="0.7" top="0.75" bottom="0.75" header="0.3" footer="0.3"/>
  <pageSetup orientation="portrait" r:id="rId66"/>
  <drawing r:id="rId67"/>
  <legacyDrawing r:id="rId6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c67e7b8-2f28-40db-b0bf-03ecd7272f80">
      <Terms xmlns="http://schemas.microsoft.com/office/infopath/2007/PartnerControls"/>
    </lcf76f155ced4ddcb4097134ff3c332f>
    <TaxCatchAll xmlns="e5ca6e8f-aab7-44bf-a72b-7416103b13f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A822EB1178C034D9092073FA1794406" ma:contentTypeVersion="13" ma:contentTypeDescription="Crear nuevo documento." ma:contentTypeScope="" ma:versionID="dfed898699731f7391b688a4d30ab96a">
  <xsd:schema xmlns:xsd="http://www.w3.org/2001/XMLSchema" xmlns:xs="http://www.w3.org/2001/XMLSchema" xmlns:p="http://schemas.microsoft.com/office/2006/metadata/properties" xmlns:ns2="e5ca6e8f-aab7-44bf-a72b-7416103b13fc" xmlns:ns3="7c67e7b8-2f28-40db-b0bf-03ecd7272f80" targetNamespace="http://schemas.microsoft.com/office/2006/metadata/properties" ma:root="true" ma:fieldsID="f3e8314e44026f4eb708b3ac4d3cb5a4" ns2:_="" ns3:_="">
    <xsd:import namespace="e5ca6e8f-aab7-44bf-a72b-7416103b13fc"/>
    <xsd:import namespace="7c67e7b8-2f28-40db-b0bf-03ecd7272f8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ca6e8f-aab7-44bf-a72b-7416103b13fc"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6860c948-6bff-42bd-ba0d-35a3ada2d5a8}" ma:internalName="TaxCatchAll" ma:showField="CatchAllData" ma:web="e5ca6e8f-aab7-44bf-a72b-7416103b13f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67e7b8-2f28-40db-b0bf-03ecd7272f8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BAFC5A-101C-4C20-86B6-D33DED71923B}">
  <ds:schemaRefs>
    <ds:schemaRef ds:uri="http://schemas.microsoft.com/office/2006/metadata/properties"/>
    <ds:schemaRef ds:uri="http://schemas.microsoft.com/office/infopath/2007/PartnerControls"/>
    <ds:schemaRef ds:uri="7c67e7b8-2f28-40db-b0bf-03ecd7272f80"/>
    <ds:schemaRef ds:uri="e5ca6e8f-aab7-44bf-a72b-7416103b13fc"/>
  </ds:schemaRefs>
</ds:datastoreItem>
</file>

<file path=customXml/itemProps2.xml><?xml version="1.0" encoding="utf-8"?>
<ds:datastoreItem xmlns:ds="http://schemas.openxmlformats.org/officeDocument/2006/customXml" ds:itemID="{F0E58BFA-5A4A-4665-9E83-7C5F7166B9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ca6e8f-aab7-44bf-a72b-7416103b13fc"/>
    <ds:schemaRef ds:uri="7c67e7b8-2f28-40db-b0bf-03ecd7272f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1D6EFB-219F-4CCA-B305-A288231CB3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vt:i4>
      </vt:variant>
    </vt:vector>
  </HeadingPairs>
  <TitlesOfParts>
    <vt:vector size="24" baseType="lpstr">
      <vt:lpstr>Portada</vt:lpstr>
      <vt:lpstr>Contenido</vt:lpstr>
      <vt:lpstr>S1APartesInteresadas</vt:lpstr>
      <vt:lpstr>S1BPartesInteresadas</vt:lpstr>
      <vt:lpstr>S2 EntendEstrategicoSectorial</vt:lpstr>
      <vt:lpstr>S2 PlataEstrategicaIn2023 2026</vt:lpstr>
      <vt:lpstr>S2 EntEstrategicoPETI 2023</vt:lpstr>
      <vt:lpstr>S2 MarcoNormativo</vt:lpstr>
      <vt:lpstr>S3 Caract Trámite Servicio</vt:lpstr>
      <vt:lpstr>S3 Canales de Atención</vt:lpstr>
      <vt:lpstr>S4 Capacidades Invima</vt:lpstr>
      <vt:lpstr>S4 Procesos Invima</vt:lpstr>
      <vt:lpstr>S5 SituacionActualPETI2023</vt:lpstr>
      <vt:lpstr>S6 DOFA</vt:lpstr>
      <vt:lpstr>S7 EntEstrategicoPETI 2024 2027</vt:lpstr>
      <vt:lpstr>S7Presupuesto TI 2024 2027</vt:lpstr>
      <vt:lpstr>S7 Hoja de Ruta 2024 2027</vt:lpstr>
      <vt:lpstr>S7Presupuesto TIv2</vt:lpstr>
      <vt:lpstr>S7 Hoja de Rutav2</vt:lpstr>
      <vt:lpstr>S2 EntendimientoEstrategicoGRA</vt:lpstr>
      <vt:lpstr>S3 CaracterizacionServicios gra</vt:lpstr>
      <vt:lpstr>S8 TableroSeguimiento</vt:lpstr>
      <vt:lpstr>Calificaciones Sesión 4</vt:lpstr>
      <vt:lpstr>'S2 EntEstrategicoPETI 2023'!_ftnref4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Nicolás Sánchez Barrera</dc:creator>
  <cp:keywords/>
  <dc:description/>
  <cp:lastModifiedBy>Carmen Adriana Monje</cp:lastModifiedBy>
  <cp:revision/>
  <dcterms:created xsi:type="dcterms:W3CDTF">2019-05-07T13:33:16Z</dcterms:created>
  <dcterms:modified xsi:type="dcterms:W3CDTF">2023-12-17T23:53:06Z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0x0101000A822EB1178C034D9092073FA1794406</vt:lpwstr>
  </property>
  <property fmtid="{D5CDD505-2E9C-101B-9397-08002B2CF9AE}" pid="3" name="MediaServiceImageTags">
    <vt:lpwstr/>
  </property>
</Properties>
</file>