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spitiam\Documents\INVIMA 2016\EJECUCIONES\PUBLICAR\"/>
    </mc:Choice>
  </mc:AlternateContent>
  <bookViews>
    <workbookView xWindow="0" yWindow="0" windowWidth="21600" windowHeight="9735" firstSheet="8" activeTab="11"/>
  </bookViews>
  <sheets>
    <sheet name="Enero 2016" sheetId="1" r:id="rId1"/>
    <sheet name="Febrero 2016" sheetId="3" r:id="rId2"/>
    <sheet name="Marzo 2016" sheetId="4" r:id="rId3"/>
    <sheet name="Abril 2016" sheetId="5" r:id="rId4"/>
    <sheet name="Mayo 2016" sheetId="6" r:id="rId5"/>
    <sheet name="Junio 2016" sheetId="7" r:id="rId6"/>
    <sheet name="Julio 2016" sheetId="8" r:id="rId7"/>
    <sheet name="Agosto 2016" sheetId="9" r:id="rId8"/>
    <sheet name="Septiembre 2016" sheetId="10" r:id="rId9"/>
    <sheet name="Octubre 2016" sheetId="11" r:id="rId10"/>
    <sheet name="Noviembre 2016" sheetId="12" r:id="rId11"/>
    <sheet name="Diciembre 2016" sheetId="13" r:id="rId12"/>
    <sheet name="Ejec Cuentas por Pagar" sheetId="2" r:id="rId13"/>
  </sheets>
  <definedNames>
    <definedName name="_xlnm._FilterDatabase" localSheetId="3" hidden="1">'Abril 2016'!$A$5:$U$151</definedName>
    <definedName name="_xlnm._FilterDatabase" localSheetId="7" hidden="1">'Agosto 2016'!$A$5:$U$155</definedName>
    <definedName name="_xlnm._FilterDatabase" localSheetId="11" hidden="1">'Diciembre 2016'!$A$5:$U$155</definedName>
    <definedName name="_xlnm._FilterDatabase" localSheetId="12" hidden="1">'Ejec Cuentas por Pagar'!$A$5:$L$164</definedName>
    <definedName name="_xlnm._FilterDatabase" localSheetId="0" hidden="1">'Enero 2016'!$A$5:$U$151</definedName>
    <definedName name="_xlnm._FilterDatabase" localSheetId="1" hidden="1">'Febrero 2016'!$A$5:$U$151</definedName>
    <definedName name="_xlnm._FilterDatabase" localSheetId="6" hidden="1">'Julio 2016'!$A$5:$U$151</definedName>
    <definedName name="_xlnm._FilterDatabase" localSheetId="5" hidden="1">'Junio 2016'!$A$5:$U$151</definedName>
    <definedName name="_xlnm._FilterDatabase" localSheetId="2" hidden="1">'Marzo 2016'!$A$5:$U$151</definedName>
    <definedName name="_xlnm._FilterDatabase" localSheetId="4" hidden="1">'Mayo 2016'!$A$5:$U$151</definedName>
    <definedName name="_xlnm._FilterDatabase" localSheetId="10" hidden="1">'Noviembre 2016'!$A$5:$U$155</definedName>
    <definedName name="_xlnm._FilterDatabase" localSheetId="9" hidden="1">'Octubre 2016'!$A$5:$U$155</definedName>
    <definedName name="_xlnm._FilterDatabase" localSheetId="8" hidden="1">'Septiembre 2016'!$A$5:$U$155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3" l="1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F131" i="13"/>
  <c r="G130" i="13"/>
  <c r="G129" i="13"/>
  <c r="G128" i="13"/>
  <c r="F127" i="13"/>
  <c r="F126" i="13" s="1"/>
  <c r="G125" i="13"/>
  <c r="G124" i="13"/>
  <c r="G123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F11" i="13"/>
  <c r="F10" i="13" s="1"/>
  <c r="H10" i="13"/>
  <c r="H9" i="13" s="1"/>
  <c r="H7" i="13" s="1"/>
  <c r="H8" i="13"/>
  <c r="F8" i="13"/>
  <c r="G8" i="13" s="1"/>
  <c r="G10" i="13" l="1"/>
  <c r="F9" i="13"/>
  <c r="F7" i="13" s="1"/>
  <c r="G11" i="13"/>
  <c r="F122" i="13"/>
  <c r="G122" i="13" s="1"/>
  <c r="G126" i="13"/>
  <c r="G127" i="13"/>
  <c r="G9" i="13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F131" i="12"/>
  <c r="G130" i="12"/>
  <c r="G129" i="12"/>
  <c r="G128" i="12"/>
  <c r="G127" i="12"/>
  <c r="F127" i="12"/>
  <c r="F126" i="12"/>
  <c r="F122" i="12" s="1"/>
  <c r="G122" i="12" s="1"/>
  <c r="G125" i="12"/>
  <c r="G124" i="12"/>
  <c r="G123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F11" i="12"/>
  <c r="G11" i="12" s="1"/>
  <c r="H10" i="12"/>
  <c r="H9" i="12" s="1"/>
  <c r="H7" i="12" s="1"/>
  <c r="H6" i="12" s="1"/>
  <c r="F10" i="12"/>
  <c r="G10" i="12" s="1"/>
  <c r="F9" i="12"/>
  <c r="H8" i="12"/>
  <c r="G8" i="12"/>
  <c r="F8" i="12"/>
  <c r="U6" i="12"/>
  <c r="T6" i="12"/>
  <c r="S6" i="12"/>
  <c r="R6" i="12"/>
  <c r="Q6" i="12"/>
  <c r="P6" i="12"/>
  <c r="O6" i="12"/>
  <c r="N6" i="12"/>
  <c r="M6" i="12"/>
  <c r="L6" i="12"/>
  <c r="J6" i="12"/>
  <c r="I6" i="12"/>
  <c r="G7" i="13" l="1"/>
  <c r="G6" i="13" s="1"/>
  <c r="F6" i="13"/>
  <c r="F7" i="12"/>
  <c r="G126" i="12"/>
  <c r="G9" i="12"/>
  <c r="K6" i="11"/>
  <c r="I6" i="11"/>
  <c r="I131" i="11"/>
  <c r="G131" i="11" s="1"/>
  <c r="G132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F131" i="11"/>
  <c r="G130" i="11"/>
  <c r="G129" i="11"/>
  <c r="G128" i="11"/>
  <c r="G127" i="11"/>
  <c r="F127" i="11"/>
  <c r="G126" i="11"/>
  <c r="F126" i="11"/>
  <c r="G125" i="11"/>
  <c r="G124" i="11"/>
  <c r="G123" i="11"/>
  <c r="F122" i="11"/>
  <c r="G122" i="11" s="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F11" i="11"/>
  <c r="F10" i="11" s="1"/>
  <c r="H10" i="11"/>
  <c r="H9" i="11" s="1"/>
  <c r="H7" i="11" s="1"/>
  <c r="H6" i="11" s="1"/>
  <c r="H8" i="11"/>
  <c r="G8" i="11"/>
  <c r="F8" i="11"/>
  <c r="U6" i="11"/>
  <c r="T6" i="11"/>
  <c r="S6" i="11"/>
  <c r="R6" i="11"/>
  <c r="Q6" i="11"/>
  <c r="P6" i="11"/>
  <c r="O6" i="11"/>
  <c r="N6" i="11"/>
  <c r="M6" i="11"/>
  <c r="L6" i="11"/>
  <c r="J6" i="11"/>
  <c r="F6" i="12" l="1"/>
  <c r="G6" i="12" s="1"/>
  <c r="G7" i="12"/>
  <c r="F9" i="11"/>
  <c r="G10" i="11"/>
  <c r="G11" i="11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F131" i="10"/>
  <c r="G131" i="10" s="1"/>
  <c r="G130" i="10"/>
  <c r="G129" i="10"/>
  <c r="G128" i="10"/>
  <c r="F127" i="10"/>
  <c r="G127" i="10" s="1"/>
  <c r="G125" i="10"/>
  <c r="G124" i="10"/>
  <c r="G123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F11" i="10"/>
  <c r="G11" i="10" s="1"/>
  <c r="H10" i="10"/>
  <c r="H9" i="10" s="1"/>
  <c r="H7" i="10" s="1"/>
  <c r="H6" i="10" s="1"/>
  <c r="H8" i="10"/>
  <c r="F8" i="10"/>
  <c r="G8" i="10" s="1"/>
  <c r="U6" i="10"/>
  <c r="T6" i="10"/>
  <c r="S6" i="10"/>
  <c r="R6" i="10"/>
  <c r="Q6" i="10"/>
  <c r="P6" i="10"/>
  <c r="O6" i="10"/>
  <c r="N6" i="10"/>
  <c r="M6" i="10"/>
  <c r="L6" i="10"/>
  <c r="K6" i="10"/>
  <c r="J6" i="10"/>
  <c r="F7" i="11" l="1"/>
  <c r="G9" i="11"/>
  <c r="F10" i="10"/>
  <c r="F126" i="10"/>
  <c r="G132" i="9"/>
  <c r="G130" i="9"/>
  <c r="G129" i="9"/>
  <c r="F127" i="9"/>
  <c r="F126" i="9" s="1"/>
  <c r="F122" i="9" s="1"/>
  <c r="G122" i="9" s="1"/>
  <c r="G128" i="9"/>
  <c r="G103" i="9"/>
  <c r="G101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F131" i="9"/>
  <c r="G131" i="9" s="1"/>
  <c r="G125" i="9"/>
  <c r="G124" i="9"/>
  <c r="G123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2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F11" i="9"/>
  <c r="F10" i="9" s="1"/>
  <c r="H10" i="9"/>
  <c r="H9" i="9" s="1"/>
  <c r="H7" i="9" s="1"/>
  <c r="H6" i="9" s="1"/>
  <c r="H8" i="9"/>
  <c r="F8" i="9"/>
  <c r="G8" i="9" s="1"/>
  <c r="U6" i="9"/>
  <c r="T6" i="9"/>
  <c r="S6" i="9"/>
  <c r="R6" i="9"/>
  <c r="Q6" i="9"/>
  <c r="P6" i="9"/>
  <c r="O6" i="9"/>
  <c r="N6" i="9"/>
  <c r="M6" i="9"/>
  <c r="L6" i="9"/>
  <c r="K6" i="9"/>
  <c r="J6" i="9"/>
  <c r="I6" i="9"/>
  <c r="G7" i="11" l="1"/>
  <c r="F6" i="11"/>
  <c r="G6" i="11" s="1"/>
  <c r="G10" i="10"/>
  <c r="F9" i="10"/>
  <c r="F122" i="10"/>
  <c r="G122" i="10" s="1"/>
  <c r="G126" i="10"/>
  <c r="G127" i="9"/>
  <c r="F9" i="9"/>
  <c r="G10" i="9"/>
  <c r="G126" i="9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F127" i="8"/>
  <c r="F124" i="8" s="1"/>
  <c r="G126" i="8"/>
  <c r="G125" i="8"/>
  <c r="G123" i="8"/>
  <c r="G122" i="8"/>
  <c r="G121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F11" i="8"/>
  <c r="G11" i="8" s="1"/>
  <c r="H10" i="8"/>
  <c r="H9" i="8" s="1"/>
  <c r="H7" i="8" s="1"/>
  <c r="H6" i="8" s="1"/>
  <c r="H8" i="8"/>
  <c r="F8" i="8"/>
  <c r="G8" i="8" s="1"/>
  <c r="U6" i="8"/>
  <c r="T6" i="8"/>
  <c r="S6" i="8"/>
  <c r="R6" i="8"/>
  <c r="Q6" i="8"/>
  <c r="P6" i="8"/>
  <c r="O6" i="8"/>
  <c r="N6" i="8"/>
  <c r="M6" i="8"/>
  <c r="L6" i="8"/>
  <c r="K6" i="8"/>
  <c r="J6" i="8"/>
  <c r="I6" i="8"/>
  <c r="F7" i="10" l="1"/>
  <c r="G9" i="10"/>
  <c r="F7" i="9"/>
  <c r="G9" i="9"/>
  <c r="F10" i="8"/>
  <c r="F9" i="8" s="1"/>
  <c r="F7" i="8" s="1"/>
  <c r="F6" i="8" s="1"/>
  <c r="G6" i="8" s="1"/>
  <c r="F120" i="8"/>
  <c r="G120" i="8" s="1"/>
  <c r="G124" i="8"/>
  <c r="G9" i="8"/>
  <c r="G127" i="8"/>
  <c r="I127" i="7"/>
  <c r="I7" i="7" s="1"/>
  <c r="I121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F127" i="7"/>
  <c r="G127" i="7" s="1"/>
  <c r="G126" i="7"/>
  <c r="G125" i="7"/>
  <c r="G123" i="7"/>
  <c r="G122" i="7"/>
  <c r="G121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F11" i="7"/>
  <c r="F10" i="7" s="1"/>
  <c r="F9" i="7" s="1"/>
  <c r="H10" i="7"/>
  <c r="H9" i="7"/>
  <c r="H8" i="7"/>
  <c r="G8" i="7"/>
  <c r="F8" i="7"/>
  <c r="H7" i="7"/>
  <c r="H6" i="7" s="1"/>
  <c r="U6" i="7"/>
  <c r="T6" i="7"/>
  <c r="S6" i="7"/>
  <c r="R6" i="7"/>
  <c r="Q6" i="7"/>
  <c r="P6" i="7"/>
  <c r="O6" i="7"/>
  <c r="N6" i="7"/>
  <c r="M6" i="7"/>
  <c r="L6" i="7"/>
  <c r="K6" i="7"/>
  <c r="J6" i="7"/>
  <c r="G7" i="10" l="1"/>
  <c r="F6" i="10"/>
  <c r="G6" i="10" s="1"/>
  <c r="F6" i="9"/>
  <c r="G6" i="9" s="1"/>
  <c r="G7" i="9"/>
  <c r="G10" i="8"/>
  <c r="G7" i="8"/>
  <c r="F124" i="7"/>
  <c r="G34" i="6"/>
  <c r="G35" i="6"/>
  <c r="G48" i="6"/>
  <c r="G151" i="6"/>
  <c r="G150" i="6"/>
  <c r="G149" i="6"/>
  <c r="G148" i="6"/>
  <c r="G147" i="6"/>
  <c r="G146" i="6"/>
  <c r="G145" i="6"/>
  <c r="G144" i="6"/>
  <c r="G140" i="6"/>
  <c r="G139" i="6"/>
  <c r="G138" i="6"/>
  <c r="G137" i="6"/>
  <c r="G136" i="6"/>
  <c r="G133" i="6"/>
  <c r="G132" i="6"/>
  <c r="G131" i="6"/>
  <c r="G130" i="6"/>
  <c r="G129" i="6"/>
  <c r="G128" i="6"/>
  <c r="G83" i="6"/>
  <c r="G78" i="6"/>
  <c r="G57" i="6"/>
  <c r="H8" i="6"/>
  <c r="H10" i="6"/>
  <c r="H9" i="6" s="1"/>
  <c r="H7" i="6" s="1"/>
  <c r="G50" i="6"/>
  <c r="G143" i="6"/>
  <c r="G142" i="6"/>
  <c r="G141" i="6"/>
  <c r="G135" i="6"/>
  <c r="G134" i="6"/>
  <c r="G126" i="6"/>
  <c r="G123" i="6"/>
  <c r="G122" i="6"/>
  <c r="G121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2" i="6"/>
  <c r="G81" i="6"/>
  <c r="G80" i="6"/>
  <c r="G79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6" i="6"/>
  <c r="G55" i="6"/>
  <c r="G54" i="6"/>
  <c r="G53" i="6"/>
  <c r="G52" i="6"/>
  <c r="G51" i="6"/>
  <c r="G49" i="6"/>
  <c r="G47" i="6"/>
  <c r="G46" i="6"/>
  <c r="G45" i="6"/>
  <c r="G44" i="6"/>
  <c r="G43" i="6"/>
  <c r="G42" i="6"/>
  <c r="G41" i="6"/>
  <c r="G40" i="6"/>
  <c r="G39" i="6"/>
  <c r="G38" i="6"/>
  <c r="G37" i="6"/>
  <c r="G36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25" i="6"/>
  <c r="I8" i="6"/>
  <c r="I11" i="6"/>
  <c r="I10" i="6" s="1"/>
  <c r="I9" i="6" s="1"/>
  <c r="I7" i="6" s="1"/>
  <c r="F120" i="7" l="1"/>
  <c r="G124" i="7"/>
  <c r="G10" i="7"/>
  <c r="H6" i="6"/>
  <c r="F127" i="6"/>
  <c r="G127" i="6" s="1"/>
  <c r="F124" i="6"/>
  <c r="G124" i="6" s="1"/>
  <c r="F11" i="6"/>
  <c r="F10" i="6" s="1"/>
  <c r="G10" i="6" s="1"/>
  <c r="J6" i="6"/>
  <c r="I6" i="6"/>
  <c r="F8" i="6"/>
  <c r="G8" i="6" s="1"/>
  <c r="U6" i="6"/>
  <c r="T6" i="6"/>
  <c r="S6" i="6"/>
  <c r="R6" i="6"/>
  <c r="Q6" i="6"/>
  <c r="P6" i="6"/>
  <c r="O6" i="6"/>
  <c r="N6" i="6"/>
  <c r="M6" i="6"/>
  <c r="L6" i="6"/>
  <c r="G9" i="7" l="1"/>
  <c r="G120" i="7"/>
  <c r="F7" i="7"/>
  <c r="F6" i="7" s="1"/>
  <c r="G11" i="6"/>
  <c r="F9" i="6"/>
  <c r="G9" i="6" s="1"/>
  <c r="F120" i="6"/>
  <c r="G120" i="6" s="1"/>
  <c r="K6" i="6"/>
  <c r="K11" i="5"/>
  <c r="K10" i="5" s="1"/>
  <c r="K9" i="5" s="1"/>
  <c r="K7" i="5" s="1"/>
  <c r="K8" i="5"/>
  <c r="J11" i="5"/>
  <c r="J10" i="5" s="1"/>
  <c r="J9" i="5" s="1"/>
  <c r="J7" i="5" s="1"/>
  <c r="J8" i="5"/>
  <c r="K119" i="5"/>
  <c r="K123" i="5"/>
  <c r="K122" i="5"/>
  <c r="K121" i="5"/>
  <c r="K120" i="5"/>
  <c r="K125" i="5"/>
  <c r="K124" i="5"/>
  <c r="K126" i="5"/>
  <c r="K128" i="5"/>
  <c r="K127" i="5"/>
  <c r="I120" i="5"/>
  <c r="I124" i="5"/>
  <c r="I8" i="5"/>
  <c r="I11" i="5"/>
  <c r="I10" i="5" s="1"/>
  <c r="I9" i="5" s="1"/>
  <c r="I7" i="5" s="1"/>
  <c r="I6" i="5" s="1"/>
  <c r="F127" i="5"/>
  <c r="F124" i="5"/>
  <c r="F120" i="5" s="1"/>
  <c r="S6" i="5"/>
  <c r="R6" i="5"/>
  <c r="Q6" i="5"/>
  <c r="O6" i="5"/>
  <c r="F11" i="5"/>
  <c r="F10" i="5" s="1"/>
  <c r="F9" i="5" s="1"/>
  <c r="U6" i="5"/>
  <c r="T6" i="5"/>
  <c r="P6" i="5"/>
  <c r="N6" i="5"/>
  <c r="M6" i="5"/>
  <c r="L6" i="5"/>
  <c r="H10" i="5"/>
  <c r="H9" i="5" s="1"/>
  <c r="H7" i="5" s="1"/>
  <c r="H8" i="5"/>
  <c r="F8" i="5"/>
  <c r="G7" i="7" l="1"/>
  <c r="I6" i="7"/>
  <c r="G6" i="7" s="1"/>
  <c r="K6" i="5"/>
  <c r="F7" i="5"/>
  <c r="F6" i="5" s="1"/>
  <c r="H6" i="5"/>
  <c r="J6" i="5"/>
  <c r="F7" i="6"/>
  <c r="G7" i="6" s="1"/>
  <c r="L137" i="2"/>
  <c r="K137" i="2"/>
  <c r="J137" i="2"/>
  <c r="I137" i="2"/>
  <c r="H137" i="2"/>
  <c r="G137" i="2"/>
  <c r="L6" i="2"/>
  <c r="K6" i="2"/>
  <c r="J6" i="2"/>
  <c r="I6" i="2"/>
  <c r="H6" i="2"/>
  <c r="G6" i="2"/>
  <c r="F6" i="6" l="1"/>
  <c r="G6" i="6" s="1"/>
  <c r="U11" i="4"/>
  <c r="T11" i="4"/>
  <c r="T10" i="4" s="1"/>
  <c r="T9" i="4" s="1"/>
  <c r="T7" i="4" s="1"/>
  <c r="T6" i="4" s="1"/>
  <c r="S11" i="4"/>
  <c r="R11" i="4"/>
  <c r="R10" i="4" s="1"/>
  <c r="R9" i="4" s="1"/>
  <c r="R7" i="4" s="1"/>
  <c r="R6" i="4" s="1"/>
  <c r="Q11" i="4"/>
  <c r="P11" i="4"/>
  <c r="O11" i="4"/>
  <c r="N11" i="4"/>
  <c r="N10" i="4" s="1"/>
  <c r="N9" i="4" s="1"/>
  <c r="N7" i="4" s="1"/>
  <c r="N6" i="4" s="1"/>
  <c r="M11" i="4"/>
  <c r="U10" i="4"/>
  <c r="U9" i="4" s="1"/>
  <c r="U7" i="4" s="1"/>
  <c r="U6" i="4" s="1"/>
  <c r="S10" i="4"/>
  <c r="S9" i="4" s="1"/>
  <c r="S7" i="4" s="1"/>
  <c r="Q10" i="4"/>
  <c r="Q9" i="4" s="1"/>
  <c r="Q7" i="4" s="1"/>
  <c r="Q6" i="4" s="1"/>
  <c r="P10" i="4"/>
  <c r="P9" i="4" s="1"/>
  <c r="P7" i="4" s="1"/>
  <c r="P6" i="4" s="1"/>
  <c r="O10" i="4"/>
  <c r="O9" i="4" s="1"/>
  <c r="O7" i="4" s="1"/>
  <c r="O6" i="4" s="1"/>
  <c r="M10" i="4"/>
  <c r="M9" i="4" s="1"/>
  <c r="M7" i="4" s="1"/>
  <c r="M6" i="4" s="1"/>
  <c r="U8" i="4"/>
  <c r="T8" i="4"/>
  <c r="S8" i="4"/>
  <c r="R8" i="4"/>
  <c r="Q8" i="4"/>
  <c r="P8" i="4"/>
  <c r="O8" i="4"/>
  <c r="N8" i="4"/>
  <c r="M8" i="4"/>
  <c r="L10" i="4"/>
  <c r="L9" i="4" s="1"/>
  <c r="L7" i="4" s="1"/>
  <c r="L8" i="4"/>
  <c r="K10" i="4"/>
  <c r="K9" i="4" s="1"/>
  <c r="K7" i="4" s="1"/>
  <c r="K8" i="4"/>
  <c r="J10" i="4"/>
  <c r="J9" i="4"/>
  <c r="J8" i="4"/>
  <c r="J7" i="4"/>
  <c r="J6" i="4" s="1"/>
  <c r="I11" i="4"/>
  <c r="I10" i="4" s="1"/>
  <c r="I8" i="4"/>
  <c r="S6" i="4" l="1"/>
  <c r="K6" i="4"/>
  <c r="L6" i="4"/>
  <c r="I9" i="4"/>
  <c r="I7" i="4" l="1"/>
  <c r="F127" i="4"/>
  <c r="F124" i="4"/>
  <c r="F120" i="4" s="1"/>
  <c r="F11" i="4"/>
  <c r="F10" i="4" s="1"/>
  <c r="H10" i="4"/>
  <c r="H9" i="4"/>
  <c r="H7" i="4" s="1"/>
  <c r="H8" i="4"/>
  <c r="F8" i="4"/>
  <c r="H6" i="4" l="1"/>
  <c r="I6" i="4"/>
  <c r="F9" i="4"/>
  <c r="F7" i="4" s="1"/>
  <c r="F6" i="4" s="1"/>
  <c r="K33" i="3"/>
  <c r="K11" i="3" s="1"/>
  <c r="K10" i="3" s="1"/>
  <c r="K9" i="3" s="1"/>
  <c r="I35" i="3"/>
  <c r="I34" i="3"/>
  <c r="I83" i="3"/>
  <c r="I123" i="3"/>
  <c r="I122" i="3"/>
  <c r="I121" i="3"/>
  <c r="I128" i="3"/>
  <c r="K128" i="3" s="1"/>
  <c r="I132" i="3"/>
  <c r="I133" i="3"/>
  <c r="I134" i="3"/>
  <c r="I135" i="3"/>
  <c r="I137" i="3"/>
  <c r="I140" i="3"/>
  <c r="I141" i="3"/>
  <c r="I142" i="3"/>
  <c r="I143" i="3"/>
  <c r="I146" i="3"/>
  <c r="I149" i="3"/>
  <c r="I151" i="3"/>
  <c r="I131" i="3"/>
  <c r="I136" i="3"/>
  <c r="I144" i="3"/>
  <c r="I148" i="3"/>
  <c r="I150" i="3"/>
  <c r="F127" i="3"/>
  <c r="F124" i="3" s="1"/>
  <c r="G8" i="3"/>
  <c r="I11" i="3"/>
  <c r="F11" i="3"/>
  <c r="F10" i="3"/>
  <c r="F9" i="3" s="1"/>
  <c r="I8" i="3"/>
  <c r="H8" i="3"/>
  <c r="F8" i="3"/>
  <c r="U6" i="3"/>
  <c r="T6" i="3"/>
  <c r="S6" i="3"/>
  <c r="R6" i="3"/>
  <c r="Q6" i="3"/>
  <c r="P6" i="3"/>
  <c r="O6" i="3"/>
  <c r="N6" i="3"/>
  <c r="M6" i="3"/>
  <c r="L6" i="3"/>
  <c r="J6" i="3"/>
  <c r="I127" i="3" l="1"/>
  <c r="K127" i="3" s="1"/>
  <c r="K124" i="3" s="1"/>
  <c r="K120" i="3" s="1"/>
  <c r="K7" i="3" s="1"/>
  <c r="K6" i="3" s="1"/>
  <c r="I145" i="3"/>
  <c r="I130" i="3"/>
  <c r="I147" i="3"/>
  <c r="I139" i="3"/>
  <c r="I138" i="3"/>
  <c r="I57" i="3"/>
  <c r="H10" i="3"/>
  <c r="H9" i="3" s="1"/>
  <c r="G11" i="3"/>
  <c r="G10" i="3" s="1"/>
  <c r="G9" i="3" s="1"/>
  <c r="G7" i="3" s="1"/>
  <c r="G6" i="3" s="1"/>
  <c r="I124" i="3"/>
  <c r="U6" i="1"/>
  <c r="T6" i="1"/>
  <c r="S6" i="1"/>
  <c r="R6" i="1"/>
  <c r="Q6" i="1"/>
  <c r="P6" i="1"/>
  <c r="O6" i="1"/>
  <c r="N6" i="1"/>
  <c r="M6" i="1"/>
  <c r="L6" i="1"/>
  <c r="K6" i="1"/>
  <c r="J6" i="1"/>
  <c r="H128" i="1"/>
  <c r="G128" i="1"/>
  <c r="H127" i="1"/>
  <c r="H33" i="1"/>
  <c r="G33" i="1"/>
  <c r="I11" i="1"/>
  <c r="I10" i="1" s="1"/>
  <c r="I9" i="1" s="1"/>
  <c r="I8" i="1"/>
  <c r="I120" i="1"/>
  <c r="F124" i="1"/>
  <c r="G124" i="1" s="1"/>
  <c r="F127" i="1"/>
  <c r="G127" i="1" s="1"/>
  <c r="F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 s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3" i="1"/>
  <c r="G125" i="1"/>
  <c r="G126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8" i="1" s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2" i="1"/>
  <c r="F8" i="1"/>
  <c r="G120" i="1" l="1"/>
  <c r="F120" i="1"/>
  <c r="H120" i="1" s="1"/>
  <c r="I7" i="1"/>
  <c r="I6" i="1" s="1"/>
  <c r="F10" i="1"/>
  <c r="F9" i="1" s="1"/>
  <c r="F7" i="1" s="1"/>
  <c r="F6" i="1" s="1"/>
  <c r="I10" i="3"/>
  <c r="I9" i="3" s="1"/>
  <c r="I129" i="3"/>
  <c r="I50" i="3"/>
  <c r="I48" i="3"/>
  <c r="F120" i="3"/>
  <c r="I120" i="3" s="1"/>
  <c r="H11" i="1"/>
  <c r="H10" i="1" s="1"/>
  <c r="H9" i="1" s="1"/>
  <c r="H7" i="1" s="1"/>
  <c r="H6" i="1" s="1"/>
  <c r="H7" i="3" l="1"/>
  <c r="H6" i="3" s="1"/>
  <c r="I7" i="3"/>
  <c r="I6" i="3" s="1"/>
  <c r="F7" i="3"/>
  <c r="F6" i="3" s="1"/>
  <c r="G11" i="1"/>
  <c r="G10" i="1" s="1"/>
  <c r="G9" i="1" s="1"/>
  <c r="G7" i="1" s="1"/>
  <c r="G6" i="1" s="1"/>
</calcChain>
</file>

<file path=xl/sharedStrings.xml><?xml version="1.0" encoding="utf-8"?>
<sst xmlns="http://schemas.openxmlformats.org/spreadsheetml/2006/main" count="8166" uniqueCount="331">
  <si>
    <t>RUBRO</t>
  </si>
  <si>
    <t>CONCEPTO</t>
  </si>
  <si>
    <t>A</t>
  </si>
  <si>
    <t>FUNCIONAMIENTO</t>
  </si>
  <si>
    <t>A-1</t>
  </si>
  <si>
    <t>GASTOS DE PERSONAL</t>
  </si>
  <si>
    <t>A-1-0</t>
  </si>
  <si>
    <t>A-1-0-1</t>
  </si>
  <si>
    <t>SERVICIOS PERSONALES ASOCIADOS A NOMINA</t>
  </si>
  <si>
    <t>A-1-0-1-1</t>
  </si>
  <si>
    <t>SUELDOS DE PERSONAL DE NOMINA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</si>
  <si>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</si>
  <si>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</si>
  <si>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</si>
  <si>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</si>
  <si>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</si>
  <si>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</si>
  <si>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</t>
  </si>
  <si>
    <t>PRIMA TECNICA</t>
  </si>
  <si>
    <t>A-1-0-1-4-1</t>
  </si>
  <si>
    <t>PRIMA TECNICA SALARIAL</t>
  </si>
  <si>
    <t>A-1-0-1-4-2</t>
  </si>
  <si>
    <t>PRIMA TECNICA NO SALARIAL</t>
  </si>
  <si>
    <t>A-1-0-1-5</t>
  </si>
  <si>
    <t>OTROS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</si>
  <si>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</si>
  <si>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</si>
  <si>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</si>
  <si>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</si>
  <si>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</si>
  <si>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</si>
  <si>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</si>
  <si>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</si>
  <si>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</si>
  <si>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</si>
  <si>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</si>
  <si>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</si>
  <si>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</si>
  <si>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</si>
  <si>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</si>
  <si>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</si>
  <si>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A-1-0-1-5-92</t>
  </si>
  <si>
    <t>BONIFICACION DE DIRECCION</t>
  </si>
  <si>
    <t>A-1-0-1-9</t>
  </si>
  <si>
    <t>HORAS EXTRAS, DIAS FESTIVOS E INDEMNIZACION POR VACACIONES</t>
  </si>
  <si>
    <t>A-1-0-1-9-1</t>
  </si>
  <si>
    <t>HORAS EXTRAS</t>
  </si>
  <si>
    <t>A-1-0-1-9-2</t>
  </si>
  <si>
    <t>RECARGOS NOCTURNOS Y FESTIVOS</t>
  </si>
  <si>
    <t>A-1-0-1-9-3</t>
  </si>
  <si>
    <t>INDEMNIZACION POR VACACIONES</t>
  </si>
  <si>
    <t>A-1-0-2</t>
  </si>
  <si>
    <t>SERVICIOS PERSONALES INDIRECTOS</t>
  </si>
  <si>
    <t>A-1-0-2-12</t>
  </si>
  <si>
    <t>HONORARIOS</t>
  </si>
  <si>
    <t>A-1-0-2-14</t>
  </si>
  <si>
    <t>REMUNERACION SERVICIOS TECNICOS</t>
  </si>
  <si>
    <t>A-1-0-5</t>
  </si>
  <si>
    <t>CONTRIBUCIONES INHERENTES A LA NOMINA SECTOR PRIVADO Y PUBLICO</t>
  </si>
  <si>
    <t>A-1-0-5-1</t>
  </si>
  <si>
    <t>ADMINISTRADAS POR EL SECTOR PRIVADO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</si>
  <si>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</si>
  <si>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</si>
  <si>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</si>
  <si>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</si>
  <si>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</si>
  <si>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</si>
  <si>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</t>
  </si>
  <si>
    <t>ADMINISTRADAS POR EL SECTOR PUBLICO</t>
  </si>
  <si>
    <t>A-1-0-5-2-2</t>
  </si>
  <si>
    <t>FONDO NACIONAL DEL AHORRO</t>
  </si>
  <si>
    <t>A-1-0-5-2-3</t>
  </si>
  <si>
    <t>FONDOS ADMINISTRADORES DE PENSIONES PUBLICOS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</si>
  <si>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</si>
  <si>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</si>
  <si>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</si>
  <si>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</si>
  <si>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</si>
  <si>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</si>
  <si>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A-2</t>
  </si>
  <si>
    <t>GASTOS GENERALES</t>
  </si>
  <si>
    <t>A-2-0</t>
  </si>
  <si>
    <t>A-2-0-3</t>
  </si>
  <si>
    <t>IMPUESTOS Y MULTAS</t>
  </si>
  <si>
    <t>A-2-0-3-50</t>
  </si>
  <si>
    <t>IMPUESTOS Y CONTRIBUCIONES</t>
  </si>
  <si>
    <t>A-2-0-3-50-2</t>
  </si>
  <si>
    <t>IMPUESTO DE VEHICULO</t>
  </si>
  <si>
    <t>A-2-0-3-50-3</t>
  </si>
  <si>
    <t>IMPUESTO PREDIAL</t>
  </si>
  <si>
    <t>A-2-0-3-50-90</t>
  </si>
  <si>
    <t>OTROS IMPUESTOS</t>
  </si>
  <si>
    <t>A-2-0-4</t>
  </si>
  <si>
    <t>ADQUISICION DE BIENES Y SERVICIOS</t>
  </si>
  <si>
    <t>A-2-0-4-1</t>
  </si>
  <si>
    <t>COMPRA DE EQUIPO</t>
  </si>
  <si>
    <t>A-2-0-4-1-2</t>
  </si>
  <si>
    <t>EQUIPO DE RECREACION Y DEPORTES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</si>
  <si>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</si>
  <si>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</si>
  <si>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</si>
  <si>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</si>
  <si>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</si>
  <si>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</si>
  <si>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</si>
  <si>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</si>
  <si>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</si>
  <si>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</si>
  <si>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</t>
  </si>
  <si>
    <t>ENSERES Y EQUIPOS DE OFICINA</t>
  </si>
  <si>
    <t>A-2-0-4-2-2</t>
  </si>
  <si>
    <t>MOBILIARIO Y ENSERES</t>
  </si>
  <si>
    <t>A-2-0-4-4</t>
  </si>
  <si>
    <t>MATERIALES Y SUMINISTROS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</si>
  <si>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</si>
  <si>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</si>
  <si>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</si>
  <si>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</si>
  <si>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</si>
  <si>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</si>
  <si>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</si>
  <si>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</si>
  <si>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</si>
  <si>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</si>
  <si>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</si>
  <si>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</si>
  <si>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A-2-0-4-4-20</t>
  </si>
  <si>
    <t>REPUESTOS</t>
  </si>
  <si>
    <t>A-2-0-4-4-21</t>
  </si>
  <si>
    <t>UTENSILIOS DE CAFETERIA</t>
  </si>
  <si>
    <t>A-2-0-4-4-23</t>
  </si>
  <si>
    <t>OTROS MATERIALES Y SUMINISTROS</t>
  </si>
  <si>
    <t>A-2-0-4-5</t>
  </si>
  <si>
    <t>MANTENIMIENTO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</si>
  <si>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</si>
  <si>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</si>
  <si>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</si>
  <si>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</si>
  <si>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</si>
  <si>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</si>
  <si>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</si>
  <si>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</si>
  <si>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</si>
  <si>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</si>
  <si>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</si>
  <si>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</si>
  <si>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A-2-0-4-5-13</t>
  </si>
  <si>
    <t>MANTENIMIENTO DE SOFTWARE</t>
  </si>
  <si>
    <t>A-2-0-4-6</t>
  </si>
  <si>
    <t>COMUNICACIONES Y TRANSPORTES</t>
  </si>
  <si>
    <t>A-2-0-4-6-2</t>
  </si>
  <si>
    <t>CORREO</t>
  </si>
  <si>
    <t>A-2-0-4-6-3</t>
  </si>
  <si>
    <t>EMBALAJE Y ACARREO</t>
  </si>
  <si>
    <t>A-2-0-4-6-5</t>
  </si>
  <si>
    <t>SERVICIOS DE TRANSMISION DE INFORMACION</t>
  </si>
  <si>
    <t>A-2-0-4-6-7</t>
  </si>
  <si>
    <t>TRANSPORTE</t>
  </si>
  <si>
    <t>A-2-0-4-7</t>
  </si>
  <si>
    <t>IMPRESOS Y PUBLICACIONES</t>
  </si>
  <si>
    <t>A-2-0-4-7-5</t>
  </si>
  <si>
    <t>SUSCRIPCIONES</t>
  </si>
  <si>
    <t>A-2-0-4-7-6</t>
  </si>
  <si>
    <t>OTROS GASTOS POR IMPRESOS Y PUBLICACIONES</t>
  </si>
  <si>
    <t>A-2-0-4-8</t>
  </si>
  <si>
    <t>SERVICIOS PUBLICOS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</si>
  <si>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</si>
  <si>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</si>
  <si>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</si>
  <si>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</si>
  <si>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</si>
  <si>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</si>
  <si>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</si>
  <si>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</si>
  <si>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</si>
  <si>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</si>
  <si>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</si>
  <si>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</si>
  <si>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</t>
  </si>
  <si>
    <t>SEGUROS</t>
  </si>
  <si>
    <t>A-2-0-4-9-11</t>
  </si>
  <si>
    <t>SEGUROS GENERALES</t>
  </si>
  <si>
    <t>A-2-0-4-10</t>
  </si>
  <si>
    <t>ARRENDAMIENTOS</t>
  </si>
  <si>
    <t>A-2-0-4-10-1</t>
  </si>
  <si>
    <t>ARRENDAMIENTOS BIENES MUEBLES</t>
  </si>
  <si>
    <t>A-2-0-4-10-2</t>
  </si>
  <si>
    <t>ARRENDAMIENTOS BIENES INMUEBLES</t>
  </si>
  <si>
    <t>A-2-0-4-11</t>
  </si>
  <si>
    <t>VIATICOS Y GASTOS DE VIAJE</t>
  </si>
  <si>
    <t>A-2-0-4-11-1</t>
  </si>
  <si>
    <t>VIATICOS Y GASTOS DE VIAJE AL EXTERIOR</t>
  </si>
  <si>
    <t>A-2-0-4-11-2</t>
  </si>
  <si>
    <t>VIATICOS Y GASTOS DE VIAJE AL INTERIOR</t>
  </si>
  <si>
    <t>A-2-0-4-13</t>
  </si>
  <si>
    <t>DEFENSA DE LA HACIENDA PUBLICA</t>
  </si>
  <si>
    <t>A-2-0-4-13-3</t>
  </si>
  <si>
    <t>PERITAZGOS</t>
  </si>
  <si>
    <t>A-2-0-4-21</t>
  </si>
  <si>
    <t>CAPACITACION, BIENESTAR SOCIAL Y ESTIMULOS</t>
  </si>
  <si>
    <t>A-2-0-4-21-4</t>
  </si>
  <si>
    <t>SERVICIOS DE BIENESTAR SOCIAL</t>
  </si>
  <si>
    <t>A-2-0-4-21-5</t>
  </si>
  <si>
    <t>SERVICIOS DE CAPACITACION</t>
  </si>
  <si>
    <t>A-2-0-4-21-8</t>
  </si>
  <si>
    <t>SERVICIOS PARA ESTIMULOS</t>
  </si>
  <si>
    <t>A-2-0-4-22</t>
  </si>
  <si>
    <t>GASTOS FINANCIEROS</t>
  </si>
  <si>
    <t>A-2-0-4-22-1</t>
  </si>
  <si>
    <t>COMISIONES BANCARIAS</t>
  </si>
  <si>
    <t>A-2-0-4-41</t>
  </si>
  <si>
    <t>OTROS GASTOS POR ADQUISICION DE SERVICIOS</t>
  </si>
  <si>
    <t>A-2-0-4-41-13</t>
  </si>
  <si>
    <t>A-3</t>
  </si>
  <si>
    <t>TRANSFERENCIAS CORRIENTES</t>
  </si>
  <si>
    <t>A-3-2</t>
  </si>
  <si>
    <t>TRANSFERENCIAS AL SECTOR PUBLICO</t>
  </si>
  <si>
    <t>A-3-2-1</t>
  </si>
  <si>
    <t>ORDEN NACIONAL</t>
  </si>
  <si>
    <t>A-3-2-1-1</t>
  </si>
  <si>
    <t>CUOTA DE AUDITAJE CONTRANAL</t>
  </si>
  <si>
    <t>A-3-6</t>
  </si>
  <si>
    <t>OTRAS TRANSFERENCIAS</t>
  </si>
  <si>
    <t>A-3-6-1</t>
  </si>
  <si>
    <t>SENTENCIAS Y CONCILIACIONES</t>
  </si>
  <si>
    <t>A-3-6-1-1</t>
  </si>
  <si>
    <t>C</t>
  </si>
  <si>
    <t>INVERSION</t>
  </si>
  <si>
    <t>C-112</t>
  </si>
  <si>
    <t>ADQUISICION DE INFRAESTRUCTURA PROPIA DEL SECTOR</t>
  </si>
  <si>
    <t>C-112-307</t>
  </si>
  <si>
    <t>VIGILANCIA EN SALUD</t>
  </si>
  <si>
    <t>C-112-307-1</t>
  </si>
  <si>
    <t>ADQUISICIÓN , REMODELACIÓN Y DOTACIÓN INFRAESTRUCTURA FISICA INVIMA A NIVEL NACIONAL</t>
  </si>
  <si>
    <t>C-223</t>
  </si>
  <si>
    <t xml:space="preserve">ADQUISICION, PRODUCCION Y MANTENIMIENTO DE LA DOTACION ADMINISTRATIVA </t>
  </si>
  <si>
    <t>C-223-300</t>
  </si>
  <si>
    <t>INTERSUBSECTORIAL SALUD</t>
  </si>
  <si>
    <t>C-223-300-1</t>
  </si>
  <si>
    <t>DESARROLLO TECNOLOGICO DE LA INFORMATICA Y LAS COMUNICACIONES -TICS- FORTALECIENDO EL SISTEMA IVC DEL INVIMA  NACIONAL</t>
  </si>
  <si>
    <t>C-223-307</t>
  </si>
  <si>
    <t>C-223-307-1</t>
  </si>
  <si>
    <t>ADQUISICIÓN DE EQUIPOS, INSUMOS, ELEMENTOS Y REPOTENCIACIÓN DE EQUIPOS A NIVEL NACIONAL</t>
  </si>
  <si>
    <t>C-310</t>
  </si>
  <si>
    <t>DIVULGACION, ASISTENCIA TECNICA Y CAPACITACION DEL RECURSO HUMANO</t>
  </si>
  <si>
    <t>C-310-307</t>
  </si>
  <si>
    <t>C-310-307-1</t>
  </si>
  <si>
    <t>CAPACITACION  Y ASISTENCIA TÉCNICA A ENTES DESCENTRALIZADOS A NIVEL NACIONAL</t>
  </si>
  <si>
    <t>C-410</t>
  </si>
  <si>
    <t>INVESTIGACION BASICA, APLICADA Y ESTUDIOS</t>
  </si>
  <si>
    <t>C-410-300</t>
  </si>
  <si>
    <t>C-410-300-4</t>
  </si>
  <si>
    <t>CONTROL DE CALIDAD DE PRODUCTOS BIOLÓGICOS A NIVEL NACIONAL</t>
  </si>
  <si>
    <t>C-450</t>
  </si>
  <si>
    <t>LEVANTAMIENTO Y ACTUALIZACIÓN DE INFORMACIÓN PARA  PROCESAMIENTO</t>
  </si>
  <si>
    <t>C-450-305</t>
  </si>
  <si>
    <t>ASEGURAMIENTO EN SALUD</t>
  </si>
  <si>
    <t>C-450-305-1</t>
  </si>
  <si>
    <t>LEVANTAMIENTO DE LA INFORMACIÓN DE LAS CONDICIONES FISICOSANITARIAS DE LOS PRODUCTOS COMPETENCIA DEL INVIMA NACIONAL</t>
  </si>
  <si>
    <t>C-510</t>
  </si>
  <si>
    <t>ASISTENCIA TECNICA, DIVULGACION Y CAPACITACION A SERVIDORES PUBLICOS PARA LA ADMINISTRACION DEL ESTADO</t>
  </si>
  <si>
    <t>C-510-301</t>
  </si>
  <si>
    <t>PREVENCIÓN Y PROMOCIÓN EN SALUD</t>
  </si>
  <si>
    <t>C-510-301-3</t>
  </si>
  <si>
    <t>MEJORAMIENTO DE LA VIGILANCIA SANITARIA Y CONTROL DE CALIDAD DE LOS PRODUCTOS DE COMPETENCIA DEL INVIMA EN EL MARCO NORMATIVO VIGENTE NACIONAL</t>
  </si>
  <si>
    <t>C-510-307</t>
  </si>
  <si>
    <t>C-510-307-1</t>
  </si>
  <si>
    <t>CAPACITACIÓN Y ACTUALIZACIÓN DE LOS CONOCIMIENTOS DEL RECURSO HUMANO DEL INVIMA A NIVEL NACIONAL</t>
  </si>
  <si>
    <t>Ejecución Presupuestal de Egresos</t>
  </si>
  <si>
    <t>INSTITUTO NACIONAL DE VIGILANCIA DE MEDICAMENTOS Y ALIMENTOS - INVIMA</t>
  </si>
  <si>
    <t>Vigencia: 01-01-2016 al 31-12-2016</t>
  </si>
  <si>
    <t>FUENTE</t>
  </si>
  <si>
    <t>SIT</t>
  </si>
  <si>
    <t>REC</t>
  </si>
  <si>
    <t>Propios</t>
  </si>
  <si>
    <t>CSF</t>
  </si>
  <si>
    <t>APROPIACION
INICIAL</t>
  </si>
  <si>
    <t>MODIFICACIONES APROPIACION</t>
  </si>
  <si>
    <t>APLAZAMIENTOS APROPIACION</t>
  </si>
  <si>
    <t>APROPIACION
VIGENTE</t>
  </si>
  <si>
    <t>FUNCIONAMIENTO TOTAL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</si>
  <si>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</si>
  <si>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</si>
  <si>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</si>
  <si>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</si>
  <si>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</si>
  <si>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</si>
  <si>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</si>
  <si>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</si>
  <si>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</si>
  <si>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</si>
  <si>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</si>
  <si>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</si>
  <si>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>A-1-0-1-10</t>
  </si>
  <si>
    <t>OTROS GASTOS PERSONALES - PREVIO CONCEPTO DGPPN</t>
  </si>
  <si>
    <t>A-3-6-3-19</t>
  </si>
  <si>
    <t>OTRAS TRANSFERENCIAS -DISTRIBUCION  PREVIO CONCEPTO DGPPN</t>
  </si>
  <si>
    <t>A-3-6-3</t>
  </si>
  <si>
    <t>DESTINATARIOS DE LAS OTRAS TRANSFERENCIAS CORRIENTES</t>
  </si>
  <si>
    <t>Ejecución Presupuestal Cuentas por Pagar</t>
  </si>
  <si>
    <t>RECURSO</t>
  </si>
  <si>
    <t>INGRESOS CORRIENTES</t>
  </si>
  <si>
    <t>OTROS RECURSOS DE TESORERIA</t>
  </si>
  <si>
    <t>A-2-0-4-1-9</t>
  </si>
  <si>
    <t>EQUIPO DE CAFETERIA</t>
  </si>
  <si>
    <t>A-2-0-4-1-26</t>
  </si>
  <si>
    <t>EQUIPO DE COMUNICACIONES</t>
  </si>
  <si>
    <t>A-2-0-4-2-1</t>
  </si>
  <si>
    <t>EQUIPOS Y MAQUINAS PARA OFICINA</t>
  </si>
  <si>
    <t>A-2-0-4-7-1</t>
  </si>
  <si>
    <t>ADQUISICION DE LIBROS Y REVISTAS</t>
  </si>
  <si>
    <t>A-2-0-4-7-3</t>
  </si>
  <si>
    <t>EDICION DE LIBROS,REVISTAS,ESCRITOS Y TRABAJOS TIPOGRAFICOS</t>
  </si>
  <si>
    <t>A-2-0-4-21-11</t>
  </si>
  <si>
    <t>OTROS SERVICIOS PARA CAPACITACION, BIENESTAR SOCIAL Y ESTIMULOS</t>
  </si>
  <si>
    <t>Nación</t>
  </si>
  <si>
    <t>OTROS RECURSOS DEL TESORO</t>
  </si>
  <si>
    <t>C-450-301</t>
  </si>
  <si>
    <t>C-450-301-2</t>
  </si>
  <si>
    <t>MEJORAMIENTO DEL SISTEMA NACIONAL DE CONTROL E INOCUIDAD DE ALIMENTOS DE CONSUMO NACIONAL Y  EXPORTACIÓN BAJO UN ENFOQUE DE RIESGO NACIONAL</t>
  </si>
  <si>
    <t>.</t>
  </si>
  <si>
    <t xml:space="preserve">OBLIGACIONES
POR ORDENAR </t>
  </si>
  <si>
    <t xml:space="preserve">PAGOS
</t>
  </si>
  <si>
    <t xml:space="preserve">TOTAL REINTEGROS
</t>
  </si>
  <si>
    <t>TOTAL INVERSION</t>
  </si>
  <si>
    <t>0,00</t>
  </si>
  <si>
    <t>A-3-6-1-1-1</t>
  </si>
  <si>
    <t>CONCILIACIONES</t>
  </si>
  <si>
    <t>A-3-6-1-1-2</t>
  </si>
  <si>
    <t>SENTENCIAS</t>
  </si>
  <si>
    <t>REDUCCION APROPIACION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</si>
</sst>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.##0.00_);_(* \(#.##0.00\);_(* &quot;-&quot;??_);_(@_)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justify" vertical="center" wrapText="1" readingOrder="1"/>
    </xf>
    <xf numFmtId="164" fontId="7" fillId="0" borderId="1" xfId="1" applyNumberFormat="1" applyFont="1" applyFill="1" applyBorder="1" applyAlignment="1">
      <alignment horizontal="right" vertical="center" wrapText="1" readingOrder="1"/>
    </xf>
    <xf numFmtId="49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0" fontId="4" fillId="0" borderId="1" xfId="0" applyNumberFormat="1" applyFont="1" applyFill="1" applyBorder="1" applyAlignment="1">
      <alignment horizontal="justify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4" fontId="7" fillId="0" borderId="1" xfId="1" applyFont="1" applyFill="1" applyBorder="1" applyAlignment="1">
      <alignment horizontal="right" vertical="center" wrapText="1" readingOrder="1"/>
    </xf>
    <xf numFmtId="164" fontId="7" fillId="0" borderId="1" xfId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1" applyFont="1" applyFill="1" applyBorder="1" applyAlignment="1">
      <alignment horizontal="right" vertical="center" wrapText="1" readingOrder="1"/>
    </xf>
    <xf numFmtId="164" fontId="5" fillId="0" borderId="1" xfId="1" applyFont="1" applyFill="1" applyBorder="1" applyAlignment="1">
      <alignment vertical="center" wrapText="1" readingOrder="1"/>
    </xf>
    <xf numFmtId="49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/>
    <xf numFmtId="164" fontId="0" fillId="0" borderId="0" xfId="1" applyFont="1" applyAlignment="1">
      <alignment horizontal="right"/>
    </xf>
    <xf numFmtId="49" fontId="9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64" fontId="2" fillId="0" borderId="0" xfId="1" applyFont="1" applyFill="1" applyBorder="1"/>
    <xf numFmtId="164" fontId="4" fillId="0" borderId="1" xfId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1" applyFont="1" applyFill="1" applyBorder="1" applyAlignment="1">
      <alignment horizontal="right" vertical="center" wrapText="1" readingOrder="1"/>
    </xf>
    <xf numFmtId="164" fontId="7" fillId="3" borderId="1" xfId="1" applyFont="1" applyFill="1" applyBorder="1" applyAlignment="1">
      <alignment vertical="center" wrapText="1" readingOrder="1"/>
    </xf>
    <xf numFmtId="49" fontId="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right" vertical="center" wrapText="1" readingOrder="1"/>
    </xf>
    <xf numFmtId="0" fontId="7" fillId="0" borderId="1" xfId="1" applyNumberFormat="1" applyFont="1" applyFill="1" applyBorder="1" applyAlignment="1">
      <alignment vertical="center" wrapText="1" readingOrder="1"/>
    </xf>
    <xf numFmtId="0" fontId="5" fillId="0" borderId="1" xfId="1" applyNumberFormat="1" applyFont="1" applyFill="1" applyBorder="1" applyAlignment="1">
      <alignment horizontal="right" vertical="center" wrapText="1" readingOrder="1"/>
    </xf>
    <xf numFmtId="0" fontId="5" fillId="0" borderId="1" xfId="1" applyNumberFormat="1" applyFont="1" applyFill="1" applyBorder="1" applyAlignment="1">
      <alignment vertical="center" wrapText="1" readingOrder="1"/>
    </xf>
    <xf numFmtId="0" fontId="7" fillId="3" borderId="1" xfId="1" applyNumberFormat="1" applyFont="1" applyFill="1" applyBorder="1" applyAlignment="1">
      <alignment vertical="center" wrapText="1" readingOrder="1"/>
    </xf>
    <xf numFmtId="0" fontId="7" fillId="3" borderId="1" xfId="1" applyNumberFormat="1" applyFont="1" applyFill="1" applyBorder="1" applyAlignment="1">
      <alignment horizontal="right" vertical="center" wrapText="1" readingOrder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1"/>
  <sheetViews>
    <sheetView showGridLines="0" zoomScaleNormal="100" workbookViewId="0">
      <pane xSplit="1" ySplit="5" topLeftCell="B144" activePane="bottomRight" state="frozen"/>
      <selection pane="topRight" activeCell="H1" sqref="H1"/>
      <selection pane="bottomLeft" activeCell="A2" sqref="A2"/>
      <selection pane="bottomRight" activeCell="G160" sqref="G160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4.28515625" style="1" bestFit="1" customWidth="1"/>
    <col min="9" max="9" width="17.7109375" style="1" bestFit="1" customWidth="1"/>
    <col min="10" max="11" width="16.7109375" style="1" bestFit="1" customWidth="1"/>
    <col min="12" max="12" width="13.42578125" style="1" customWidth="1"/>
    <col min="13" max="13" width="16.7109375" style="1" bestFit="1" customWidth="1"/>
    <col min="14" max="17" width="15.5703125" style="1" bestFit="1" customWidth="1"/>
    <col min="18" max="18" width="14.140625" style="1" bestFit="1" customWidth="1"/>
    <col min="19" max="19" width="15.5703125" style="1" bestFit="1" customWidth="1"/>
    <col min="20" max="20" width="10.7109375" style="1" bestFit="1" customWidth="1"/>
    <col min="21" max="21" width="11.425781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3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12" t="s">
        <v>278</v>
      </c>
      <c r="I5" s="12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H6" si="0">+G7+G8</f>
        <v>0</v>
      </c>
      <c r="H6" s="6">
        <f t="shared" si="0"/>
        <v>0</v>
      </c>
      <c r="I6" s="6">
        <f>+I7+I8</f>
        <v>102528095000</v>
      </c>
      <c r="J6" s="6">
        <f t="shared" ref="J6:U6" si="1">+J7+J8</f>
        <v>12777288447.450001</v>
      </c>
      <c r="K6" s="6">
        <f t="shared" si="1"/>
        <v>66346806552.550003</v>
      </c>
      <c r="L6" s="6">
        <f t="shared" si="1"/>
        <v>0</v>
      </c>
      <c r="M6" s="6">
        <f t="shared" si="1"/>
        <v>11450420295.450001</v>
      </c>
      <c r="N6" s="6">
        <f t="shared" si="1"/>
        <v>1326868152</v>
      </c>
      <c r="O6" s="6">
        <f t="shared" si="1"/>
        <v>5727414071.3299999</v>
      </c>
      <c r="P6" s="6">
        <f t="shared" si="1"/>
        <v>5723006224.1199999</v>
      </c>
      <c r="Q6" s="6">
        <f t="shared" si="1"/>
        <v>5543833209.3299999</v>
      </c>
      <c r="R6" s="6">
        <f t="shared" si="1"/>
        <v>183580862</v>
      </c>
      <c r="S6" s="6">
        <f t="shared" si="1"/>
        <v>5543833209.3299999</v>
      </c>
      <c r="T6" s="6">
        <f t="shared" si="1"/>
        <v>0</v>
      </c>
      <c r="U6" s="6">
        <f t="shared" si="1"/>
        <v>0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f t="shared" ref="G7:H7" si="2">+G9+G48+G133</f>
        <v>0</v>
      </c>
      <c r="H7" s="15">
        <f t="shared" si="2"/>
        <v>0</v>
      </c>
      <c r="I7" s="15">
        <f>+I9+I48+I120</f>
        <v>101233630000</v>
      </c>
      <c r="J7" s="15">
        <v>12450034557.450001</v>
      </c>
      <c r="K7" s="15">
        <v>65379595442.550003</v>
      </c>
      <c r="L7" s="16">
        <v>0</v>
      </c>
      <c r="M7" s="16">
        <v>11123166405.450001</v>
      </c>
      <c r="N7" s="15">
        <v>1326868152</v>
      </c>
      <c r="O7" s="15">
        <v>5693269021.3299999</v>
      </c>
      <c r="P7" s="15">
        <v>5429897384.1199999</v>
      </c>
      <c r="Q7" s="15">
        <v>5509688159.3299999</v>
      </c>
      <c r="R7" s="15">
        <v>183580862</v>
      </c>
      <c r="S7" s="15">
        <v>5509688159.3299999</v>
      </c>
      <c r="T7" s="15">
        <v>0</v>
      </c>
      <c r="U7" s="15">
        <v>0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H8" si="3">+G49</f>
        <v>0</v>
      </c>
      <c r="H8" s="15">
        <f t="shared" si="3"/>
        <v>0</v>
      </c>
      <c r="I8" s="15">
        <f>+I49</f>
        <v>1294465000</v>
      </c>
      <c r="J8" s="15">
        <v>327253890</v>
      </c>
      <c r="K8" s="15">
        <v>967211110</v>
      </c>
      <c r="L8" s="16">
        <v>0</v>
      </c>
      <c r="M8" s="16">
        <v>327253890</v>
      </c>
      <c r="N8" s="15">
        <v>0</v>
      </c>
      <c r="O8" s="15">
        <v>34145050</v>
      </c>
      <c r="P8" s="15">
        <v>293108840</v>
      </c>
      <c r="Q8" s="15">
        <v>34145050</v>
      </c>
      <c r="R8" s="15">
        <v>0</v>
      </c>
      <c r="S8" s="15">
        <v>34145050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H9" si="4">+G10</f>
        <v>0</v>
      </c>
      <c r="H9" s="15">
        <f t="shared" si="4"/>
        <v>0</v>
      </c>
      <c r="I9" s="15">
        <f>+I10</f>
        <v>80021850000</v>
      </c>
      <c r="J9" s="15">
        <v>8926897799.1200008</v>
      </c>
      <c r="K9" s="15">
        <v>57690952200.879997</v>
      </c>
      <c r="L9" s="16">
        <v>0</v>
      </c>
      <c r="M9" s="16">
        <v>7798328621.1199999</v>
      </c>
      <c r="N9" s="15">
        <v>1128569178</v>
      </c>
      <c r="O9" s="15">
        <v>5231152629.2200003</v>
      </c>
      <c r="P9" s="15">
        <v>2567175991.9000001</v>
      </c>
      <c r="Q9" s="15">
        <v>5230919529.2200003</v>
      </c>
      <c r="R9" s="15">
        <v>233100</v>
      </c>
      <c r="S9" s="15">
        <v>5230919529.2200003</v>
      </c>
      <c r="T9" s="15">
        <v>0</v>
      </c>
      <c r="U9" s="15">
        <v>0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ref="G10:H10" si="5">+G11+G34+G37</f>
        <v>0</v>
      </c>
      <c r="H10" s="15">
        <f t="shared" si="5"/>
        <v>0</v>
      </c>
      <c r="I10" s="15">
        <f>+I11+I34+I37</f>
        <v>80021850000</v>
      </c>
      <c r="J10" s="15">
        <v>8926897799.1200008</v>
      </c>
      <c r="K10" s="15">
        <v>57690952200.879997</v>
      </c>
      <c r="L10" s="16">
        <v>0</v>
      </c>
      <c r="M10" s="16">
        <v>7798328621.1199999</v>
      </c>
      <c r="N10" s="15">
        <v>1128569178</v>
      </c>
      <c r="O10" s="15">
        <v>5231152629.2200003</v>
      </c>
      <c r="P10" s="15">
        <v>2567175991.9000001</v>
      </c>
      <c r="Q10" s="15">
        <v>5230919529.2200003</v>
      </c>
      <c r="R10" s="15">
        <v>233100</v>
      </c>
      <c r="S10" s="15">
        <v>5230919529.2200003</v>
      </c>
      <c r="T10" s="15">
        <v>0</v>
      </c>
      <c r="U10" s="15">
        <v>0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ref="G11:H11" si="6">+G12+G16+G19+G29</f>
        <v>0</v>
      </c>
      <c r="H11" s="15">
        <f t="shared" si="6"/>
        <v>0</v>
      </c>
      <c r="I11" s="15">
        <f>+I12+I16+I19+I29+I33</f>
        <v>57243000000</v>
      </c>
      <c r="J11" s="15">
        <v>3876209811</v>
      </c>
      <c r="K11" s="15">
        <v>39962790189</v>
      </c>
      <c r="L11" s="16">
        <v>0</v>
      </c>
      <c r="M11" s="16">
        <v>3826504064</v>
      </c>
      <c r="N11" s="15">
        <v>49705747</v>
      </c>
      <c r="O11" s="15">
        <v>3651967322.8000002</v>
      </c>
      <c r="P11" s="15">
        <v>174536741.19999999</v>
      </c>
      <c r="Q11" s="15">
        <v>3651967322.8000002</v>
      </c>
      <c r="R11" s="15">
        <v>0</v>
      </c>
      <c r="S11" s="15">
        <v>3651967322.8000002</v>
      </c>
      <c r="T11" s="15">
        <v>0</v>
      </c>
      <c r="U11" s="15">
        <v>0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8">
        <f>+I12-F12</f>
        <v>0</v>
      </c>
      <c r="H12" s="8">
        <f>+I12-F12</f>
        <v>0</v>
      </c>
      <c r="I12" s="8">
        <v>34569000000</v>
      </c>
      <c r="J12" s="15">
        <v>3295985232</v>
      </c>
      <c r="K12" s="15">
        <v>31273014768</v>
      </c>
      <c r="L12" s="16">
        <v>0</v>
      </c>
      <c r="M12" s="16">
        <v>3248267715</v>
      </c>
      <c r="N12" s="15">
        <v>47717517</v>
      </c>
      <c r="O12" s="15">
        <v>3110542615</v>
      </c>
      <c r="P12" s="15">
        <v>137725100</v>
      </c>
      <c r="Q12" s="15">
        <v>3110542615</v>
      </c>
      <c r="R12" s="15">
        <v>0</v>
      </c>
      <c r="S12" s="15">
        <v>3110542615</v>
      </c>
      <c r="T12" s="15">
        <v>0</v>
      </c>
      <c r="U12" s="15">
        <v>0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8">
        <f t="shared" ref="G13:G77" si="7">+I13-F13</f>
        <v>0</v>
      </c>
      <c r="H13" s="8">
        <f t="shared" ref="H13:H77" si="8">+I13-F13</f>
        <v>0</v>
      </c>
      <c r="I13" s="8">
        <v>32392000000</v>
      </c>
      <c r="J13" s="18">
        <v>3145614172</v>
      </c>
      <c r="K13" s="18">
        <v>29246385828</v>
      </c>
      <c r="L13" s="19">
        <v>0</v>
      </c>
      <c r="M13" s="19">
        <v>3097896655</v>
      </c>
      <c r="N13" s="18">
        <v>47717517</v>
      </c>
      <c r="O13" s="18">
        <v>2968844862</v>
      </c>
      <c r="P13" s="18">
        <v>129051793</v>
      </c>
      <c r="Q13" s="18">
        <v>2968844862</v>
      </c>
      <c r="R13" s="18">
        <v>0</v>
      </c>
      <c r="S13" s="18">
        <v>2968844862</v>
      </c>
      <c r="T13" s="18">
        <v>0</v>
      </c>
      <c r="U13" s="18">
        <v>0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8">
        <f t="shared" si="7"/>
        <v>0</v>
      </c>
      <c r="H14" s="8">
        <f t="shared" si="8"/>
        <v>0</v>
      </c>
      <c r="I14" s="18">
        <v>1927000000</v>
      </c>
      <c r="J14" s="18">
        <v>108469756</v>
      </c>
      <c r="K14" s="18">
        <v>1818530244</v>
      </c>
      <c r="L14" s="19">
        <v>0</v>
      </c>
      <c r="M14" s="19">
        <v>108469756</v>
      </c>
      <c r="N14" s="18">
        <v>0</v>
      </c>
      <c r="O14" s="18">
        <v>100792465</v>
      </c>
      <c r="P14" s="18">
        <v>7677291</v>
      </c>
      <c r="Q14" s="18">
        <v>100792465</v>
      </c>
      <c r="R14" s="18">
        <v>0</v>
      </c>
      <c r="S14" s="18">
        <v>100792465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8">
        <f t="shared" si="7"/>
        <v>0</v>
      </c>
      <c r="H15" s="8">
        <f t="shared" si="8"/>
        <v>0</v>
      </c>
      <c r="I15" s="18">
        <v>250000000</v>
      </c>
      <c r="J15" s="18">
        <v>41901304</v>
      </c>
      <c r="K15" s="18">
        <v>208098696</v>
      </c>
      <c r="L15" s="19">
        <v>0</v>
      </c>
      <c r="M15" s="19">
        <v>41901304</v>
      </c>
      <c r="N15" s="18">
        <v>0</v>
      </c>
      <c r="O15" s="18">
        <v>40905288</v>
      </c>
      <c r="P15" s="18">
        <v>996016</v>
      </c>
      <c r="Q15" s="18">
        <v>40905288</v>
      </c>
      <c r="R15" s="18">
        <v>0</v>
      </c>
      <c r="S15" s="18">
        <v>40905288</v>
      </c>
      <c r="T15" s="18">
        <v>0</v>
      </c>
      <c r="U15" s="18">
        <v>0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8">
        <f t="shared" si="7"/>
        <v>0</v>
      </c>
      <c r="H16" s="8">
        <f t="shared" si="8"/>
        <v>0</v>
      </c>
      <c r="I16" s="15">
        <v>745000000</v>
      </c>
      <c r="J16" s="15">
        <v>63593667</v>
      </c>
      <c r="K16" s="15">
        <v>681406333</v>
      </c>
      <c r="L16" s="16">
        <v>0</v>
      </c>
      <c r="M16" s="16">
        <v>63593667</v>
      </c>
      <c r="N16" s="15">
        <v>0</v>
      </c>
      <c r="O16" s="15">
        <v>60625540</v>
      </c>
      <c r="P16" s="15">
        <v>2968127</v>
      </c>
      <c r="Q16" s="15">
        <v>60625540</v>
      </c>
      <c r="R16" s="15">
        <v>0</v>
      </c>
      <c r="S16" s="15">
        <v>60625540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8">
        <f t="shared" si="7"/>
        <v>0</v>
      </c>
      <c r="H17" s="8">
        <f t="shared" si="8"/>
        <v>0</v>
      </c>
      <c r="I17" s="18">
        <v>415000000</v>
      </c>
      <c r="J17" s="18">
        <v>31068042</v>
      </c>
      <c r="K17" s="18">
        <v>383931958</v>
      </c>
      <c r="L17" s="19">
        <v>0</v>
      </c>
      <c r="M17" s="19">
        <v>31068042</v>
      </c>
      <c r="N17" s="18">
        <v>0</v>
      </c>
      <c r="O17" s="18">
        <v>29414656</v>
      </c>
      <c r="P17" s="18">
        <v>1653386</v>
      </c>
      <c r="Q17" s="18">
        <v>29414656</v>
      </c>
      <c r="R17" s="18">
        <v>0</v>
      </c>
      <c r="S17" s="18">
        <v>29414656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8">
        <f t="shared" si="7"/>
        <v>0</v>
      </c>
      <c r="H18" s="8">
        <f t="shared" si="8"/>
        <v>0</v>
      </c>
      <c r="I18" s="18">
        <v>330000000</v>
      </c>
      <c r="J18" s="18">
        <v>32525625</v>
      </c>
      <c r="K18" s="18">
        <v>297474375</v>
      </c>
      <c r="L18" s="19">
        <v>0</v>
      </c>
      <c r="M18" s="19">
        <v>32525625</v>
      </c>
      <c r="N18" s="18">
        <v>0</v>
      </c>
      <c r="O18" s="18">
        <v>31210884</v>
      </c>
      <c r="P18" s="18">
        <v>1314741</v>
      </c>
      <c r="Q18" s="18">
        <v>31210884</v>
      </c>
      <c r="R18" s="18">
        <v>0</v>
      </c>
      <c r="S18" s="18">
        <v>31210884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8">
        <f t="shared" si="7"/>
        <v>0</v>
      </c>
      <c r="H19" s="8">
        <f t="shared" si="8"/>
        <v>0</v>
      </c>
      <c r="I19" s="15">
        <v>7688000000</v>
      </c>
      <c r="J19" s="15">
        <v>432999931</v>
      </c>
      <c r="K19" s="15">
        <v>7255000069</v>
      </c>
      <c r="L19" s="16">
        <v>0</v>
      </c>
      <c r="M19" s="16">
        <v>431011701</v>
      </c>
      <c r="N19" s="15">
        <v>1988230</v>
      </c>
      <c r="O19" s="15">
        <v>400502847.80000001</v>
      </c>
      <c r="P19" s="15">
        <v>30508853.199999999</v>
      </c>
      <c r="Q19" s="15">
        <v>400502847.80000001</v>
      </c>
      <c r="R19" s="15">
        <v>0</v>
      </c>
      <c r="S19" s="15">
        <v>400502847.80000001</v>
      </c>
      <c r="T19" s="15">
        <v>0</v>
      </c>
      <c r="U19" s="15">
        <v>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8">
        <f t="shared" si="7"/>
        <v>0</v>
      </c>
      <c r="H20" s="8">
        <f t="shared" si="8"/>
        <v>0</v>
      </c>
      <c r="I20" s="18">
        <v>1150000000</v>
      </c>
      <c r="J20" s="18">
        <v>246529854</v>
      </c>
      <c r="K20" s="18">
        <v>903470146</v>
      </c>
      <c r="L20" s="19">
        <v>0</v>
      </c>
      <c r="M20" s="19">
        <v>246529854</v>
      </c>
      <c r="N20" s="18">
        <v>0</v>
      </c>
      <c r="O20" s="18">
        <v>241948181</v>
      </c>
      <c r="P20" s="18">
        <v>4581673</v>
      </c>
      <c r="Q20" s="18">
        <v>241948181</v>
      </c>
      <c r="R20" s="18">
        <v>0</v>
      </c>
      <c r="S20" s="18">
        <v>241948181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8">
        <f t="shared" si="7"/>
        <v>0</v>
      </c>
      <c r="H21" s="8">
        <f t="shared" si="8"/>
        <v>0</v>
      </c>
      <c r="I21" s="18">
        <v>216000000</v>
      </c>
      <c r="J21" s="18">
        <v>11731845</v>
      </c>
      <c r="K21" s="18">
        <v>204268155</v>
      </c>
      <c r="L21" s="19">
        <v>0</v>
      </c>
      <c r="M21" s="19">
        <v>11731845</v>
      </c>
      <c r="N21" s="18">
        <v>0</v>
      </c>
      <c r="O21" s="18">
        <v>10871287</v>
      </c>
      <c r="P21" s="18">
        <v>860558</v>
      </c>
      <c r="Q21" s="18">
        <v>10871287</v>
      </c>
      <c r="R21" s="18">
        <v>0</v>
      </c>
      <c r="S21" s="18">
        <v>10871287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8">
        <f t="shared" si="7"/>
        <v>0</v>
      </c>
      <c r="H22" s="8">
        <f t="shared" si="8"/>
        <v>0</v>
      </c>
      <c r="I22" s="18">
        <v>40000000</v>
      </c>
      <c r="J22" s="18">
        <v>2913135</v>
      </c>
      <c r="K22" s="18">
        <v>37086865</v>
      </c>
      <c r="L22" s="19">
        <v>0</v>
      </c>
      <c r="M22" s="19">
        <v>2913135</v>
      </c>
      <c r="N22" s="18">
        <v>0</v>
      </c>
      <c r="O22" s="18">
        <v>2753772</v>
      </c>
      <c r="P22" s="18">
        <v>159363</v>
      </c>
      <c r="Q22" s="18">
        <v>2753772</v>
      </c>
      <c r="R22" s="18">
        <v>0</v>
      </c>
      <c r="S22" s="18">
        <v>2753772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8">
        <f t="shared" si="7"/>
        <v>0</v>
      </c>
      <c r="H23" s="8">
        <f t="shared" si="8"/>
        <v>0</v>
      </c>
      <c r="I23" s="18">
        <v>30000000</v>
      </c>
      <c r="J23" s="18">
        <v>1929932</v>
      </c>
      <c r="K23" s="18">
        <v>28070068</v>
      </c>
      <c r="L23" s="19">
        <v>0</v>
      </c>
      <c r="M23" s="19">
        <v>1929932</v>
      </c>
      <c r="N23" s="18">
        <v>0</v>
      </c>
      <c r="O23" s="18">
        <v>1810410</v>
      </c>
      <c r="P23" s="18">
        <v>119522</v>
      </c>
      <c r="Q23" s="18">
        <v>1810410</v>
      </c>
      <c r="R23" s="18">
        <v>0</v>
      </c>
      <c r="S23" s="18">
        <v>1810410</v>
      </c>
      <c r="T23" s="18">
        <v>0</v>
      </c>
      <c r="U23" s="18">
        <v>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8">
        <f t="shared" si="7"/>
        <v>0</v>
      </c>
      <c r="H24" s="8">
        <f t="shared" si="8"/>
        <v>0</v>
      </c>
      <c r="I24" s="18">
        <v>1897000000</v>
      </c>
      <c r="J24" s="18">
        <v>12593353</v>
      </c>
      <c r="K24" s="18">
        <v>1884406647</v>
      </c>
      <c r="L24" s="19">
        <v>0</v>
      </c>
      <c r="M24" s="19">
        <v>12593353</v>
      </c>
      <c r="N24" s="18">
        <v>0</v>
      </c>
      <c r="O24" s="18">
        <v>5035584</v>
      </c>
      <c r="P24" s="18">
        <v>7557769</v>
      </c>
      <c r="Q24" s="18">
        <v>5035584</v>
      </c>
      <c r="R24" s="18">
        <v>0</v>
      </c>
      <c r="S24" s="18">
        <v>5035584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8">
        <f t="shared" si="7"/>
        <v>0</v>
      </c>
      <c r="H25" s="8">
        <f t="shared" si="8"/>
        <v>0</v>
      </c>
      <c r="I25" s="18">
        <v>1765000000</v>
      </c>
      <c r="J25" s="18">
        <v>95444124</v>
      </c>
      <c r="K25" s="18">
        <v>1669555876</v>
      </c>
      <c r="L25" s="19">
        <v>0</v>
      </c>
      <c r="M25" s="19">
        <v>95444124</v>
      </c>
      <c r="N25" s="18">
        <v>0</v>
      </c>
      <c r="O25" s="18">
        <v>88412251</v>
      </c>
      <c r="P25" s="18">
        <v>7031873</v>
      </c>
      <c r="Q25" s="18">
        <v>88412251</v>
      </c>
      <c r="R25" s="18">
        <v>0</v>
      </c>
      <c r="S25" s="18">
        <v>88412251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8">
        <f t="shared" si="7"/>
        <v>0</v>
      </c>
      <c r="H26" s="8">
        <f t="shared" si="8"/>
        <v>0</v>
      </c>
      <c r="I26" s="18">
        <v>1922000000</v>
      </c>
      <c r="J26" s="18">
        <v>12018924</v>
      </c>
      <c r="K26" s="18">
        <v>1909981076</v>
      </c>
      <c r="L26" s="19">
        <v>0</v>
      </c>
      <c r="M26" s="19">
        <v>10030694</v>
      </c>
      <c r="N26" s="18">
        <v>1988230</v>
      </c>
      <c r="O26" s="18">
        <v>2493953.7999999998</v>
      </c>
      <c r="P26" s="18">
        <v>7536740.2000000002</v>
      </c>
      <c r="Q26" s="18">
        <v>2493953.7999999998</v>
      </c>
      <c r="R26" s="18">
        <v>0</v>
      </c>
      <c r="S26" s="18">
        <v>2493953.7999999998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8">
        <f t="shared" si="7"/>
        <v>0</v>
      </c>
      <c r="H27" s="8">
        <f t="shared" si="8"/>
        <v>0</v>
      </c>
      <c r="I27" s="18">
        <v>608000000</v>
      </c>
      <c r="J27" s="18">
        <v>49599720</v>
      </c>
      <c r="K27" s="18">
        <v>558400280</v>
      </c>
      <c r="L27" s="19">
        <v>0</v>
      </c>
      <c r="M27" s="19">
        <v>49599720</v>
      </c>
      <c r="N27" s="18">
        <v>0</v>
      </c>
      <c r="O27" s="18">
        <v>47177409</v>
      </c>
      <c r="P27" s="18">
        <v>2422311</v>
      </c>
      <c r="Q27" s="18">
        <v>47177409</v>
      </c>
      <c r="R27" s="18">
        <v>0</v>
      </c>
      <c r="S27" s="18">
        <v>47177409</v>
      </c>
      <c r="T27" s="18">
        <v>0</v>
      </c>
      <c r="U27" s="18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8">
        <f t="shared" si="7"/>
        <v>0</v>
      </c>
      <c r="H28" s="8">
        <f t="shared" si="8"/>
        <v>0</v>
      </c>
      <c r="I28" s="18">
        <v>60000000</v>
      </c>
      <c r="J28" s="18">
        <v>239044</v>
      </c>
      <c r="K28" s="18">
        <v>59760956</v>
      </c>
      <c r="L28" s="19">
        <v>0</v>
      </c>
      <c r="M28" s="19">
        <v>239044</v>
      </c>
      <c r="N28" s="18">
        <v>0</v>
      </c>
      <c r="O28" s="18">
        <v>0</v>
      </c>
      <c r="P28" s="18">
        <v>239044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8">
        <f t="shared" si="7"/>
        <v>0</v>
      </c>
      <c r="H29" s="8">
        <f t="shared" si="8"/>
        <v>0</v>
      </c>
      <c r="I29" s="15">
        <v>837000000</v>
      </c>
      <c r="J29" s="15">
        <v>83630981</v>
      </c>
      <c r="K29" s="15">
        <v>753369019</v>
      </c>
      <c r="L29" s="16">
        <v>0</v>
      </c>
      <c r="M29" s="16">
        <v>83630981</v>
      </c>
      <c r="N29" s="15">
        <v>0</v>
      </c>
      <c r="O29" s="15">
        <v>80296320</v>
      </c>
      <c r="P29" s="15">
        <v>3334661</v>
      </c>
      <c r="Q29" s="15">
        <v>80296320</v>
      </c>
      <c r="R29" s="15">
        <v>0</v>
      </c>
      <c r="S29" s="15">
        <v>80296320</v>
      </c>
      <c r="T29" s="15">
        <v>0</v>
      </c>
      <c r="U29" s="15">
        <v>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8">
        <f t="shared" si="7"/>
        <v>0</v>
      </c>
      <c r="H30" s="8">
        <f t="shared" si="8"/>
        <v>0</v>
      </c>
      <c r="I30" s="18">
        <v>70000000</v>
      </c>
      <c r="J30" s="18">
        <v>3976248</v>
      </c>
      <c r="K30" s="18">
        <v>66023752</v>
      </c>
      <c r="L30" s="19">
        <v>0</v>
      </c>
      <c r="M30" s="19">
        <v>3976248</v>
      </c>
      <c r="N30" s="18">
        <v>0</v>
      </c>
      <c r="O30" s="18">
        <v>3697364</v>
      </c>
      <c r="P30" s="18">
        <v>278884</v>
      </c>
      <c r="Q30" s="18">
        <v>3697364</v>
      </c>
      <c r="R30" s="18">
        <v>0</v>
      </c>
      <c r="S30" s="18">
        <v>3697364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8">
        <f t="shared" si="7"/>
        <v>0</v>
      </c>
      <c r="H31" s="8">
        <f t="shared" si="8"/>
        <v>0</v>
      </c>
      <c r="I31" s="18">
        <v>536000000</v>
      </c>
      <c r="J31" s="18">
        <v>63051339</v>
      </c>
      <c r="K31" s="18">
        <v>472948661</v>
      </c>
      <c r="L31" s="19">
        <v>0</v>
      </c>
      <c r="M31" s="19">
        <v>63051339</v>
      </c>
      <c r="N31" s="18">
        <v>0</v>
      </c>
      <c r="O31" s="18">
        <v>60915881</v>
      </c>
      <c r="P31" s="18">
        <v>2135458</v>
      </c>
      <c r="Q31" s="18">
        <v>60915881</v>
      </c>
      <c r="R31" s="18">
        <v>0</v>
      </c>
      <c r="S31" s="18">
        <v>60915881</v>
      </c>
      <c r="T31" s="18">
        <v>0</v>
      </c>
      <c r="U31" s="18">
        <v>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8">
        <f t="shared" si="7"/>
        <v>0</v>
      </c>
      <c r="H32" s="8">
        <f t="shared" si="8"/>
        <v>0</v>
      </c>
      <c r="I32" s="18">
        <v>231000000</v>
      </c>
      <c r="J32" s="18">
        <v>16603394</v>
      </c>
      <c r="K32" s="18">
        <v>214396606</v>
      </c>
      <c r="L32" s="19">
        <v>0</v>
      </c>
      <c r="M32" s="19">
        <v>16603394</v>
      </c>
      <c r="N32" s="18">
        <v>0</v>
      </c>
      <c r="O32" s="18">
        <v>15683075</v>
      </c>
      <c r="P32" s="18">
        <v>920319</v>
      </c>
      <c r="Q32" s="18">
        <v>15683075</v>
      </c>
      <c r="R32" s="18">
        <v>0</v>
      </c>
      <c r="S32" s="18">
        <v>15683075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8">
        <f t="shared" ref="G33" si="9">+I33-F33</f>
        <v>0</v>
      </c>
      <c r="H33" s="8">
        <f t="shared" ref="H33" si="10">+I33-F33</f>
        <v>0</v>
      </c>
      <c r="I33" s="15">
        <v>13404000000</v>
      </c>
      <c r="J33" s="15"/>
      <c r="K33" s="15"/>
      <c r="L33" s="16"/>
      <c r="M33" s="16"/>
      <c r="N33" s="15"/>
      <c r="O33" s="15"/>
      <c r="P33" s="15"/>
      <c r="Q33" s="15"/>
      <c r="R33" s="15"/>
      <c r="S33" s="15"/>
      <c r="T33" s="15"/>
      <c r="U33" s="15"/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8">
        <f t="shared" si="7"/>
        <v>0</v>
      </c>
      <c r="H34" s="8">
        <f t="shared" si="8"/>
        <v>0</v>
      </c>
      <c r="I34" s="15">
        <v>6891850000</v>
      </c>
      <c r="J34" s="15">
        <v>3386561439.1199999</v>
      </c>
      <c r="K34" s="15">
        <v>3505288560.8800001</v>
      </c>
      <c r="L34" s="16">
        <v>0</v>
      </c>
      <c r="M34" s="16">
        <v>2329817623.1199999</v>
      </c>
      <c r="N34" s="15">
        <v>1056743816</v>
      </c>
      <c r="O34" s="15">
        <v>380600</v>
      </c>
      <c r="P34" s="15">
        <v>2329437023.1199999</v>
      </c>
      <c r="Q34" s="15">
        <v>147500</v>
      </c>
      <c r="R34" s="15">
        <v>233100</v>
      </c>
      <c r="S34" s="15">
        <v>147500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8">
        <f t="shared" si="7"/>
        <v>0</v>
      </c>
      <c r="H35" s="8">
        <f t="shared" si="8"/>
        <v>0</v>
      </c>
      <c r="I35" s="18">
        <v>6098850000</v>
      </c>
      <c r="J35" s="18">
        <v>3151830521.1199999</v>
      </c>
      <c r="K35" s="18">
        <v>2947019478.8800001</v>
      </c>
      <c r="L35" s="19">
        <v>0</v>
      </c>
      <c r="M35" s="19">
        <v>2165840802.1199999</v>
      </c>
      <c r="N35" s="18">
        <v>985989719</v>
      </c>
      <c r="O35" s="18">
        <v>380600</v>
      </c>
      <c r="P35" s="18">
        <v>2165460202.1199999</v>
      </c>
      <c r="Q35" s="18">
        <v>147500</v>
      </c>
      <c r="R35" s="18">
        <v>233100</v>
      </c>
      <c r="S35" s="18">
        <v>147500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8">
        <f t="shared" si="7"/>
        <v>0</v>
      </c>
      <c r="H36" s="8">
        <f t="shared" si="8"/>
        <v>0</v>
      </c>
      <c r="I36" s="18">
        <v>793000000</v>
      </c>
      <c r="J36" s="18">
        <v>234730918</v>
      </c>
      <c r="K36" s="18">
        <v>558269082</v>
      </c>
      <c r="L36" s="19">
        <v>0</v>
      </c>
      <c r="M36" s="19">
        <v>163976821</v>
      </c>
      <c r="N36" s="18">
        <v>70754097</v>
      </c>
      <c r="O36" s="18">
        <v>0</v>
      </c>
      <c r="P36" s="18">
        <v>163976821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8">
        <f t="shared" si="7"/>
        <v>0</v>
      </c>
      <c r="H37" s="8">
        <f t="shared" si="8"/>
        <v>0</v>
      </c>
      <c r="I37" s="15">
        <v>15887000000</v>
      </c>
      <c r="J37" s="15">
        <v>1664126549</v>
      </c>
      <c r="K37" s="15">
        <v>14222873451</v>
      </c>
      <c r="L37" s="16">
        <v>0</v>
      </c>
      <c r="M37" s="16">
        <v>1642006934</v>
      </c>
      <c r="N37" s="15">
        <v>22119615</v>
      </c>
      <c r="O37" s="15">
        <v>1578804706.4200001</v>
      </c>
      <c r="P37" s="15">
        <v>63202227.579999998</v>
      </c>
      <c r="Q37" s="15">
        <v>1578804706.4200001</v>
      </c>
      <c r="R37" s="15">
        <v>0</v>
      </c>
      <c r="S37" s="15">
        <v>1578804706.4200001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8">
        <f t="shared" si="7"/>
        <v>0</v>
      </c>
      <c r="H38" s="8">
        <f t="shared" si="8"/>
        <v>0</v>
      </c>
      <c r="I38" s="15">
        <v>7250000000</v>
      </c>
      <c r="J38" s="15">
        <v>771351353</v>
      </c>
      <c r="K38" s="15">
        <v>6478648647</v>
      </c>
      <c r="L38" s="16">
        <v>0</v>
      </c>
      <c r="M38" s="16">
        <v>763477962</v>
      </c>
      <c r="N38" s="15">
        <v>7873391</v>
      </c>
      <c r="O38" s="15">
        <v>734648379.16999996</v>
      </c>
      <c r="P38" s="15">
        <v>28829582.829999998</v>
      </c>
      <c r="Q38" s="15">
        <v>734648379.16999996</v>
      </c>
      <c r="R38" s="15">
        <v>0</v>
      </c>
      <c r="S38" s="15">
        <v>734648379.16999996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8">
        <f t="shared" si="7"/>
        <v>0</v>
      </c>
      <c r="H39" s="8">
        <f t="shared" si="8"/>
        <v>0</v>
      </c>
      <c r="I39" s="18">
        <v>1574000000</v>
      </c>
      <c r="J39" s="18">
        <v>148188617</v>
      </c>
      <c r="K39" s="18">
        <v>1425811383</v>
      </c>
      <c r="L39" s="19">
        <v>0</v>
      </c>
      <c r="M39" s="19">
        <v>146279916</v>
      </c>
      <c r="N39" s="18">
        <v>1908701</v>
      </c>
      <c r="O39" s="18">
        <v>140009000</v>
      </c>
      <c r="P39" s="18">
        <v>6270916</v>
      </c>
      <c r="Q39" s="18">
        <v>140009000</v>
      </c>
      <c r="R39" s="18">
        <v>0</v>
      </c>
      <c r="S39" s="18">
        <v>140009000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8">
        <f t="shared" si="7"/>
        <v>0</v>
      </c>
      <c r="H40" s="8">
        <f t="shared" si="8"/>
        <v>0</v>
      </c>
      <c r="I40" s="18">
        <v>2583000000</v>
      </c>
      <c r="J40" s="18">
        <v>274677937</v>
      </c>
      <c r="K40" s="18">
        <v>2308322063</v>
      </c>
      <c r="L40" s="19">
        <v>0</v>
      </c>
      <c r="M40" s="19">
        <v>274677937</v>
      </c>
      <c r="N40" s="18">
        <v>0</v>
      </c>
      <c r="O40" s="18">
        <v>264427105.59999999</v>
      </c>
      <c r="P40" s="18">
        <v>10250831.4</v>
      </c>
      <c r="Q40" s="18">
        <v>264427105.59999999</v>
      </c>
      <c r="R40" s="18">
        <v>0</v>
      </c>
      <c r="S40" s="18">
        <v>264427105.59999999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8">
        <f t="shared" si="7"/>
        <v>0</v>
      </c>
      <c r="H41" s="8">
        <f t="shared" si="8"/>
        <v>0</v>
      </c>
      <c r="I41" s="18">
        <v>3093000000</v>
      </c>
      <c r="J41" s="18">
        <v>348484799</v>
      </c>
      <c r="K41" s="18">
        <v>2744515201</v>
      </c>
      <c r="L41" s="19">
        <v>0</v>
      </c>
      <c r="M41" s="19">
        <v>342520109</v>
      </c>
      <c r="N41" s="18">
        <v>5964690</v>
      </c>
      <c r="O41" s="18">
        <v>330212273.56999999</v>
      </c>
      <c r="P41" s="18">
        <v>12307835.43</v>
      </c>
      <c r="Q41" s="18">
        <v>330212273.56999999</v>
      </c>
      <c r="R41" s="18">
        <v>0</v>
      </c>
      <c r="S41" s="18">
        <v>330212273.56999999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8">
        <f t="shared" si="7"/>
        <v>0</v>
      </c>
      <c r="H42" s="8">
        <f t="shared" si="8"/>
        <v>0</v>
      </c>
      <c r="I42" s="15">
        <v>6669000000</v>
      </c>
      <c r="J42" s="15">
        <v>707541483</v>
      </c>
      <c r="K42" s="15">
        <v>5961458517</v>
      </c>
      <c r="L42" s="16">
        <v>0</v>
      </c>
      <c r="M42" s="16">
        <v>695681135</v>
      </c>
      <c r="N42" s="15">
        <v>11860348</v>
      </c>
      <c r="O42" s="15">
        <v>669149127.25</v>
      </c>
      <c r="P42" s="15">
        <v>26532007.75</v>
      </c>
      <c r="Q42" s="15">
        <v>669149127.25</v>
      </c>
      <c r="R42" s="15">
        <v>0</v>
      </c>
      <c r="S42" s="15">
        <v>669149127.25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8">
        <f t="shared" si="7"/>
        <v>0</v>
      </c>
      <c r="H43" s="8">
        <f t="shared" si="8"/>
        <v>0</v>
      </c>
      <c r="I43" s="18">
        <v>3514000000</v>
      </c>
      <c r="J43" s="18">
        <v>346908574</v>
      </c>
      <c r="K43" s="18">
        <v>3167091426</v>
      </c>
      <c r="L43" s="19">
        <v>0</v>
      </c>
      <c r="M43" s="19">
        <v>342932114</v>
      </c>
      <c r="N43" s="18">
        <v>3976460</v>
      </c>
      <c r="O43" s="18">
        <v>328932114</v>
      </c>
      <c r="P43" s="18">
        <v>14000000</v>
      </c>
      <c r="Q43" s="18">
        <v>328932114</v>
      </c>
      <c r="R43" s="18">
        <v>0</v>
      </c>
      <c r="S43" s="18">
        <v>328932114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8">
        <f t="shared" si="7"/>
        <v>0</v>
      </c>
      <c r="H44" s="8">
        <f t="shared" si="8"/>
        <v>0</v>
      </c>
      <c r="I44" s="18">
        <v>1783000000</v>
      </c>
      <c r="J44" s="18">
        <v>216174889</v>
      </c>
      <c r="K44" s="18">
        <v>1566825111</v>
      </c>
      <c r="L44" s="19">
        <v>0</v>
      </c>
      <c r="M44" s="19">
        <v>208540086</v>
      </c>
      <c r="N44" s="18">
        <v>7634803</v>
      </c>
      <c r="O44" s="18">
        <v>201474213.25</v>
      </c>
      <c r="P44" s="18">
        <v>7065872.75</v>
      </c>
      <c r="Q44" s="18">
        <v>201474213.25</v>
      </c>
      <c r="R44" s="18">
        <v>0</v>
      </c>
      <c r="S44" s="18">
        <v>201474213.25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8">
        <f t="shared" si="7"/>
        <v>0</v>
      </c>
      <c r="H45" s="8">
        <f t="shared" si="8"/>
        <v>0</v>
      </c>
      <c r="I45" s="18">
        <v>1372000000</v>
      </c>
      <c r="J45" s="18">
        <v>144458020</v>
      </c>
      <c r="K45" s="18">
        <v>1227541980</v>
      </c>
      <c r="L45" s="19">
        <v>0</v>
      </c>
      <c r="M45" s="19">
        <v>144208935</v>
      </c>
      <c r="N45" s="18">
        <v>249085</v>
      </c>
      <c r="O45" s="18">
        <v>138742800</v>
      </c>
      <c r="P45" s="18">
        <v>5466135</v>
      </c>
      <c r="Q45" s="18">
        <v>138742800</v>
      </c>
      <c r="R45" s="18">
        <v>0</v>
      </c>
      <c r="S45" s="18">
        <v>138742800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8">
        <f t="shared" si="7"/>
        <v>0</v>
      </c>
      <c r="H46" s="8">
        <f t="shared" si="8"/>
        <v>0</v>
      </c>
      <c r="I46" s="18">
        <v>1181000000</v>
      </c>
      <c r="J46" s="18">
        <v>111130405</v>
      </c>
      <c r="K46" s="18">
        <v>1069869595</v>
      </c>
      <c r="L46" s="19">
        <v>0</v>
      </c>
      <c r="M46" s="19">
        <v>109698879</v>
      </c>
      <c r="N46" s="18">
        <v>1431526</v>
      </c>
      <c r="O46" s="18">
        <v>104993700</v>
      </c>
      <c r="P46" s="18">
        <v>4705179</v>
      </c>
      <c r="Q46" s="18">
        <v>104993700</v>
      </c>
      <c r="R46" s="18">
        <v>0</v>
      </c>
      <c r="S46" s="18">
        <v>104993700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8">
        <f t="shared" si="7"/>
        <v>0</v>
      </c>
      <c r="H47" s="8">
        <f t="shared" si="8"/>
        <v>0</v>
      </c>
      <c r="I47" s="18">
        <v>787000000</v>
      </c>
      <c r="J47" s="18">
        <v>74103308</v>
      </c>
      <c r="K47" s="18">
        <v>712896692</v>
      </c>
      <c r="L47" s="19">
        <v>0</v>
      </c>
      <c r="M47" s="19">
        <v>73148958</v>
      </c>
      <c r="N47" s="18">
        <v>954350</v>
      </c>
      <c r="O47" s="18">
        <v>70013500</v>
      </c>
      <c r="P47" s="18">
        <v>3135458</v>
      </c>
      <c r="Q47" s="18">
        <v>70013500</v>
      </c>
      <c r="R47" s="18">
        <v>0</v>
      </c>
      <c r="S47" s="18">
        <v>70013500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8">
        <f t="shared" si="7"/>
        <v>0</v>
      </c>
      <c r="H48" s="8">
        <f t="shared" si="8"/>
        <v>0</v>
      </c>
      <c r="I48" s="15">
        <v>10945780000</v>
      </c>
      <c r="J48" s="15">
        <v>3523136758.3299999</v>
      </c>
      <c r="K48" s="15">
        <v>7422643241.6700001</v>
      </c>
      <c r="L48" s="16">
        <v>0</v>
      </c>
      <c r="M48" s="16">
        <v>3324837784.3299999</v>
      </c>
      <c r="N48" s="15">
        <v>198298974</v>
      </c>
      <c r="O48" s="15">
        <v>462116392.11000001</v>
      </c>
      <c r="P48" s="15">
        <v>2862721392.2199998</v>
      </c>
      <c r="Q48" s="15">
        <v>278768630.11000001</v>
      </c>
      <c r="R48" s="15">
        <v>183347762</v>
      </c>
      <c r="S48" s="15">
        <v>278768630.11000001</v>
      </c>
      <c r="T48" s="15">
        <v>0</v>
      </c>
      <c r="U48" s="15">
        <v>0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8">
        <f t="shared" si="7"/>
        <v>0</v>
      </c>
      <c r="H49" s="8">
        <f t="shared" si="8"/>
        <v>0</v>
      </c>
      <c r="I49" s="15">
        <v>1294465000</v>
      </c>
      <c r="J49" s="15">
        <v>327253890</v>
      </c>
      <c r="K49" s="15">
        <v>967211110</v>
      </c>
      <c r="L49" s="16">
        <v>0</v>
      </c>
      <c r="M49" s="16">
        <v>327253890</v>
      </c>
      <c r="N49" s="15">
        <v>0</v>
      </c>
      <c r="O49" s="15">
        <v>34145050</v>
      </c>
      <c r="P49" s="15">
        <v>293108840</v>
      </c>
      <c r="Q49" s="15">
        <v>34145050</v>
      </c>
      <c r="R49" s="15">
        <v>0</v>
      </c>
      <c r="S49" s="15">
        <v>34145050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8">
        <f t="shared" si="7"/>
        <v>0</v>
      </c>
      <c r="H50" s="8">
        <f t="shared" si="8"/>
        <v>0</v>
      </c>
      <c r="I50" s="15">
        <v>10945780000</v>
      </c>
      <c r="J50" s="15">
        <v>3523136758.3299999</v>
      </c>
      <c r="K50" s="15">
        <v>7422643241.6700001</v>
      </c>
      <c r="L50" s="16">
        <v>0</v>
      </c>
      <c r="M50" s="16">
        <v>3324837784.3299999</v>
      </c>
      <c r="N50" s="15">
        <v>198298974</v>
      </c>
      <c r="O50" s="15">
        <v>462116392.11000001</v>
      </c>
      <c r="P50" s="15">
        <v>2862721392.2199998</v>
      </c>
      <c r="Q50" s="15">
        <v>278768630.11000001</v>
      </c>
      <c r="R50" s="15">
        <v>183347762</v>
      </c>
      <c r="S50" s="15">
        <v>278768630.11000001</v>
      </c>
      <c r="T50" s="15">
        <v>0</v>
      </c>
      <c r="U50" s="15">
        <v>0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8">
        <f t="shared" si="7"/>
        <v>0</v>
      </c>
      <c r="H51" s="8">
        <f t="shared" si="8"/>
        <v>0</v>
      </c>
      <c r="I51" s="15">
        <v>1294465000</v>
      </c>
      <c r="J51" s="15">
        <v>327253890</v>
      </c>
      <c r="K51" s="15">
        <v>967211110</v>
      </c>
      <c r="L51" s="16">
        <v>0</v>
      </c>
      <c r="M51" s="16">
        <v>327253890</v>
      </c>
      <c r="N51" s="15">
        <v>0</v>
      </c>
      <c r="O51" s="15">
        <v>34145050</v>
      </c>
      <c r="P51" s="15">
        <v>293108840</v>
      </c>
      <c r="Q51" s="15">
        <v>34145050</v>
      </c>
      <c r="R51" s="15">
        <v>0</v>
      </c>
      <c r="S51" s="15">
        <v>34145050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8">
        <f t="shared" si="7"/>
        <v>0</v>
      </c>
      <c r="H52" s="8">
        <f t="shared" si="8"/>
        <v>0</v>
      </c>
      <c r="I52" s="15">
        <v>204000000</v>
      </c>
      <c r="J52" s="15">
        <v>84062692</v>
      </c>
      <c r="K52" s="15">
        <v>119937308</v>
      </c>
      <c r="L52" s="16">
        <v>0</v>
      </c>
      <c r="M52" s="16">
        <v>84062692</v>
      </c>
      <c r="N52" s="15">
        <v>0</v>
      </c>
      <c r="O52" s="15">
        <v>5609100</v>
      </c>
      <c r="P52" s="15">
        <v>78453592</v>
      </c>
      <c r="Q52" s="15">
        <v>0</v>
      </c>
      <c r="R52" s="15">
        <v>5609100</v>
      </c>
      <c r="S52" s="15">
        <v>0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8">
        <f t="shared" si="7"/>
        <v>0</v>
      </c>
      <c r="H53" s="8">
        <f t="shared" si="8"/>
        <v>0</v>
      </c>
      <c r="I53" s="15">
        <v>204000000</v>
      </c>
      <c r="J53" s="15">
        <v>84062692</v>
      </c>
      <c r="K53" s="15">
        <v>119937308</v>
      </c>
      <c r="L53" s="16">
        <v>0</v>
      </c>
      <c r="M53" s="16">
        <v>84062692</v>
      </c>
      <c r="N53" s="15">
        <v>0</v>
      </c>
      <c r="O53" s="15">
        <v>5609100</v>
      </c>
      <c r="P53" s="15">
        <v>78453592</v>
      </c>
      <c r="Q53" s="15">
        <v>0</v>
      </c>
      <c r="R53" s="15">
        <v>5609100</v>
      </c>
      <c r="S53" s="15">
        <v>0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8">
        <f t="shared" si="7"/>
        <v>0</v>
      </c>
      <c r="H54" s="8">
        <f t="shared" si="8"/>
        <v>0</v>
      </c>
      <c r="I54" s="18">
        <v>1700000</v>
      </c>
      <c r="J54" s="18">
        <v>1552000</v>
      </c>
      <c r="K54" s="18">
        <v>148000</v>
      </c>
      <c r="L54" s="19">
        <v>0</v>
      </c>
      <c r="M54" s="19">
        <v>1552000</v>
      </c>
      <c r="N54" s="18">
        <v>0</v>
      </c>
      <c r="O54" s="18">
        <v>0</v>
      </c>
      <c r="P54" s="18">
        <v>1552000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8">
        <f t="shared" si="7"/>
        <v>0</v>
      </c>
      <c r="H55" s="8">
        <f t="shared" si="8"/>
        <v>0</v>
      </c>
      <c r="I55" s="18">
        <v>182300000</v>
      </c>
      <c r="J55" s="18">
        <v>82510692</v>
      </c>
      <c r="K55" s="18">
        <v>99789308</v>
      </c>
      <c r="L55" s="19">
        <v>0</v>
      </c>
      <c r="M55" s="19">
        <v>82510692</v>
      </c>
      <c r="N55" s="18">
        <v>0</v>
      </c>
      <c r="O55" s="18">
        <v>5609100</v>
      </c>
      <c r="P55" s="18">
        <v>76901592</v>
      </c>
      <c r="Q55" s="18">
        <v>0</v>
      </c>
      <c r="R55" s="18">
        <v>5609100</v>
      </c>
      <c r="S55" s="18">
        <v>0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8">
        <f t="shared" si="7"/>
        <v>0</v>
      </c>
      <c r="H56" s="8">
        <f t="shared" si="8"/>
        <v>0</v>
      </c>
      <c r="I56" s="18">
        <v>20000000</v>
      </c>
      <c r="J56" s="18">
        <v>0</v>
      </c>
      <c r="K56" s="18">
        <v>20000000</v>
      </c>
      <c r="L56" s="19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8">
        <f t="shared" si="7"/>
        <v>0</v>
      </c>
      <c r="H57" s="8">
        <f t="shared" si="8"/>
        <v>0</v>
      </c>
      <c r="I57" s="15">
        <v>10741780000</v>
      </c>
      <c r="J57" s="15">
        <v>3439074066.3299999</v>
      </c>
      <c r="K57" s="15">
        <v>7302705933.6700001</v>
      </c>
      <c r="L57" s="16">
        <v>0</v>
      </c>
      <c r="M57" s="16">
        <v>3240775092.3299999</v>
      </c>
      <c r="N57" s="15">
        <v>198298974</v>
      </c>
      <c r="O57" s="15">
        <v>456507292.11000001</v>
      </c>
      <c r="P57" s="15">
        <v>2784267800.2199998</v>
      </c>
      <c r="Q57" s="15">
        <v>278768630.11000001</v>
      </c>
      <c r="R57" s="15">
        <v>177738662</v>
      </c>
      <c r="S57" s="15">
        <v>278768630.11000001</v>
      </c>
      <c r="T57" s="15">
        <v>0</v>
      </c>
      <c r="U57" s="15">
        <v>0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8">
        <f t="shared" si="7"/>
        <v>0</v>
      </c>
      <c r="H58" s="8">
        <f t="shared" si="8"/>
        <v>0</v>
      </c>
      <c r="I58" s="15">
        <v>1294465000</v>
      </c>
      <c r="J58" s="15">
        <v>327253890</v>
      </c>
      <c r="K58" s="15">
        <v>967211110</v>
      </c>
      <c r="L58" s="16">
        <v>0</v>
      </c>
      <c r="M58" s="16">
        <v>327253890</v>
      </c>
      <c r="N58" s="15">
        <v>0</v>
      </c>
      <c r="O58" s="15">
        <v>34145050</v>
      </c>
      <c r="P58" s="15">
        <v>293108840</v>
      </c>
      <c r="Q58" s="15">
        <v>34145050</v>
      </c>
      <c r="R58" s="15">
        <v>0</v>
      </c>
      <c r="S58" s="15">
        <v>34145050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8">
        <f t="shared" si="7"/>
        <v>0</v>
      </c>
      <c r="H59" s="8">
        <f t="shared" si="8"/>
        <v>0</v>
      </c>
      <c r="I59" s="15">
        <v>38000000</v>
      </c>
      <c r="J59" s="15">
        <v>0</v>
      </c>
      <c r="K59" s="15">
        <v>38000000</v>
      </c>
      <c r="L59" s="16">
        <v>0</v>
      </c>
      <c r="M59" s="16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8">
        <f t="shared" si="7"/>
        <v>0</v>
      </c>
      <c r="H60" s="8">
        <f t="shared" si="8"/>
        <v>0</v>
      </c>
      <c r="I60" s="18">
        <v>1000000</v>
      </c>
      <c r="J60" s="18">
        <v>0</v>
      </c>
      <c r="K60" s="18">
        <v>1000000</v>
      </c>
      <c r="L60" s="19">
        <v>0</v>
      </c>
      <c r="M60" s="19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8">
        <f t="shared" si="7"/>
        <v>0</v>
      </c>
      <c r="H61" s="8">
        <f t="shared" si="8"/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8">
        <f t="shared" si="7"/>
        <v>0</v>
      </c>
      <c r="H62" s="8">
        <f t="shared" si="8"/>
        <v>0</v>
      </c>
      <c r="I62" s="18">
        <v>1000000</v>
      </c>
      <c r="J62" s="18">
        <v>0</v>
      </c>
      <c r="K62" s="18">
        <v>1000000</v>
      </c>
      <c r="L62" s="19">
        <v>0</v>
      </c>
      <c r="M62" s="19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8">
        <f t="shared" si="7"/>
        <v>0</v>
      </c>
      <c r="H63" s="8">
        <f t="shared" si="8"/>
        <v>0</v>
      </c>
      <c r="I63" s="18">
        <v>1000000</v>
      </c>
      <c r="J63" s="18">
        <v>0</v>
      </c>
      <c r="K63" s="18">
        <v>1000000</v>
      </c>
      <c r="L63" s="19">
        <v>0</v>
      </c>
      <c r="M63" s="19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8">
        <f t="shared" si="7"/>
        <v>0</v>
      </c>
      <c r="H64" s="8">
        <f t="shared" si="8"/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8">
        <f t="shared" si="7"/>
        <v>0</v>
      </c>
      <c r="H65" s="8">
        <f t="shared" si="8"/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8">
        <f t="shared" si="7"/>
        <v>0</v>
      </c>
      <c r="H66" s="8">
        <f t="shared" si="8"/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8">
        <f t="shared" si="7"/>
        <v>0</v>
      </c>
      <c r="H67" s="8">
        <f t="shared" si="8"/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8">
        <f t="shared" si="7"/>
        <v>0</v>
      </c>
      <c r="H68" s="8">
        <f t="shared" si="8"/>
        <v>0</v>
      </c>
      <c r="I68" s="15">
        <v>616000000</v>
      </c>
      <c r="J68" s="15">
        <v>8590000</v>
      </c>
      <c r="K68" s="15">
        <v>607410000</v>
      </c>
      <c r="L68" s="16">
        <v>0</v>
      </c>
      <c r="M68" s="16">
        <v>8590000</v>
      </c>
      <c r="N68" s="15">
        <v>0</v>
      </c>
      <c r="O68" s="15">
        <v>8590000</v>
      </c>
      <c r="P68" s="15">
        <v>0</v>
      </c>
      <c r="Q68" s="15">
        <v>0</v>
      </c>
      <c r="R68" s="15">
        <v>8590000</v>
      </c>
      <c r="S68" s="15">
        <v>0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8">
        <f t="shared" si="7"/>
        <v>0</v>
      </c>
      <c r="H69" s="8">
        <f t="shared" si="8"/>
        <v>0</v>
      </c>
      <c r="I69" s="18">
        <v>50000000</v>
      </c>
      <c r="J69" s="18">
        <v>150000</v>
      </c>
      <c r="K69" s="18">
        <v>49850000</v>
      </c>
      <c r="L69" s="19">
        <v>0</v>
      </c>
      <c r="M69" s="19">
        <v>150000</v>
      </c>
      <c r="N69" s="18">
        <v>0</v>
      </c>
      <c r="O69" s="18">
        <v>150000</v>
      </c>
      <c r="P69" s="18">
        <v>0</v>
      </c>
      <c r="Q69" s="18">
        <v>0</v>
      </c>
      <c r="R69" s="18">
        <v>150000</v>
      </c>
      <c r="S69" s="18">
        <v>0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8">
        <f t="shared" si="7"/>
        <v>0</v>
      </c>
      <c r="H70" s="8">
        <f t="shared" si="8"/>
        <v>0</v>
      </c>
      <c r="I70" s="18">
        <v>150000000</v>
      </c>
      <c r="J70" s="18">
        <v>0</v>
      </c>
      <c r="K70" s="18">
        <v>150000000</v>
      </c>
      <c r="L70" s="19">
        <v>0</v>
      </c>
      <c r="M70" s="19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8">
        <f t="shared" si="7"/>
        <v>0</v>
      </c>
      <c r="H71" s="8">
        <f t="shared" si="8"/>
        <v>0</v>
      </c>
      <c r="I71" s="18">
        <v>2000000</v>
      </c>
      <c r="J71" s="18">
        <v>0</v>
      </c>
      <c r="K71" s="18">
        <v>2000000</v>
      </c>
      <c r="L71" s="19">
        <v>0</v>
      </c>
      <c r="M71" s="19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8">
        <f t="shared" si="7"/>
        <v>0</v>
      </c>
      <c r="H72" s="8">
        <f t="shared" si="8"/>
        <v>0</v>
      </c>
      <c r="I72" s="18">
        <v>370000000</v>
      </c>
      <c r="J72" s="18">
        <v>2270000</v>
      </c>
      <c r="K72" s="18">
        <v>367730000</v>
      </c>
      <c r="L72" s="19">
        <v>0</v>
      </c>
      <c r="M72" s="19">
        <v>2270000</v>
      </c>
      <c r="N72" s="18">
        <v>0</v>
      </c>
      <c r="O72" s="18">
        <v>2270000</v>
      </c>
      <c r="P72" s="18">
        <v>0</v>
      </c>
      <c r="Q72" s="18">
        <v>0</v>
      </c>
      <c r="R72" s="18">
        <v>2270000</v>
      </c>
      <c r="S72" s="18">
        <v>0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8">
        <f t="shared" si="7"/>
        <v>0</v>
      </c>
      <c r="H73" s="8">
        <f t="shared" si="8"/>
        <v>0</v>
      </c>
      <c r="I73" s="18">
        <v>2000000</v>
      </c>
      <c r="J73" s="18">
        <v>900000</v>
      </c>
      <c r="K73" s="18">
        <v>1100000</v>
      </c>
      <c r="L73" s="19">
        <v>0</v>
      </c>
      <c r="M73" s="19">
        <v>900000</v>
      </c>
      <c r="N73" s="18">
        <v>0</v>
      </c>
      <c r="O73" s="18">
        <v>900000</v>
      </c>
      <c r="P73" s="18">
        <v>0</v>
      </c>
      <c r="Q73" s="18">
        <v>0</v>
      </c>
      <c r="R73" s="18">
        <v>900000</v>
      </c>
      <c r="S73" s="18">
        <v>0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8">
        <f t="shared" si="7"/>
        <v>0</v>
      </c>
      <c r="H74" s="8">
        <f t="shared" si="8"/>
        <v>0</v>
      </c>
      <c r="I74" s="18">
        <v>15000000</v>
      </c>
      <c r="J74" s="18">
        <v>2240000</v>
      </c>
      <c r="K74" s="18">
        <v>12760000</v>
      </c>
      <c r="L74" s="19">
        <v>0</v>
      </c>
      <c r="M74" s="19">
        <v>2240000</v>
      </c>
      <c r="N74" s="18">
        <v>0</v>
      </c>
      <c r="O74" s="18">
        <v>2240000</v>
      </c>
      <c r="P74" s="18">
        <v>0</v>
      </c>
      <c r="Q74" s="18">
        <v>0</v>
      </c>
      <c r="R74" s="18">
        <v>2240000</v>
      </c>
      <c r="S74" s="18">
        <v>0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8">
        <f t="shared" si="7"/>
        <v>0</v>
      </c>
      <c r="H75" s="8">
        <f t="shared" si="8"/>
        <v>0</v>
      </c>
      <c r="I75" s="18">
        <v>20000000</v>
      </c>
      <c r="J75" s="18">
        <v>300000</v>
      </c>
      <c r="K75" s="18">
        <v>19700000</v>
      </c>
      <c r="L75" s="19">
        <v>0</v>
      </c>
      <c r="M75" s="19">
        <v>300000</v>
      </c>
      <c r="N75" s="18">
        <v>0</v>
      </c>
      <c r="O75" s="18">
        <v>300000</v>
      </c>
      <c r="P75" s="18">
        <v>0</v>
      </c>
      <c r="Q75" s="18">
        <v>0</v>
      </c>
      <c r="R75" s="18">
        <v>300000</v>
      </c>
      <c r="S75" s="18">
        <v>0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8">
        <f t="shared" si="7"/>
        <v>0</v>
      </c>
      <c r="H76" s="8">
        <f t="shared" si="8"/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8">
        <f t="shared" si="7"/>
        <v>0</v>
      </c>
      <c r="H77" s="8">
        <f t="shared" si="8"/>
        <v>0</v>
      </c>
      <c r="I77" s="18">
        <v>6000000</v>
      </c>
      <c r="J77" s="18">
        <v>2730000</v>
      </c>
      <c r="K77" s="18">
        <v>3270000</v>
      </c>
      <c r="L77" s="19">
        <v>0</v>
      </c>
      <c r="M77" s="19">
        <v>2730000</v>
      </c>
      <c r="N77" s="18">
        <v>0</v>
      </c>
      <c r="O77" s="18">
        <v>2730000</v>
      </c>
      <c r="P77" s="18">
        <v>0</v>
      </c>
      <c r="Q77" s="18">
        <v>0</v>
      </c>
      <c r="R77" s="18">
        <v>2730000</v>
      </c>
      <c r="S77" s="18">
        <v>0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8">
        <f t="shared" ref="G78:G143" si="11">+I78-F78</f>
        <v>0</v>
      </c>
      <c r="H78" s="8">
        <f t="shared" ref="H78:H143" si="12">+I78-F78</f>
        <v>0</v>
      </c>
      <c r="I78" s="15">
        <v>4195500000</v>
      </c>
      <c r="J78" s="15">
        <v>1030141167.45</v>
      </c>
      <c r="K78" s="15">
        <v>3165358832.5500002</v>
      </c>
      <c r="L78" s="16">
        <v>0</v>
      </c>
      <c r="M78" s="16">
        <v>1030141167.45</v>
      </c>
      <c r="N78" s="15">
        <v>0</v>
      </c>
      <c r="O78" s="15">
        <v>12469833</v>
      </c>
      <c r="P78" s="15">
        <v>1017671334.45</v>
      </c>
      <c r="Q78" s="15">
        <v>2769833</v>
      </c>
      <c r="R78" s="15">
        <v>9700000</v>
      </c>
      <c r="S78" s="15">
        <v>2769833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8">
        <f t="shared" si="11"/>
        <v>0</v>
      </c>
      <c r="H79" s="8">
        <f t="shared" si="12"/>
        <v>0</v>
      </c>
      <c r="I79" s="18">
        <v>400000000</v>
      </c>
      <c r="J79" s="18">
        <v>7869833</v>
      </c>
      <c r="K79" s="18">
        <v>392130167</v>
      </c>
      <c r="L79" s="19">
        <v>0</v>
      </c>
      <c r="M79" s="19">
        <v>7869833</v>
      </c>
      <c r="N79" s="18">
        <v>0</v>
      </c>
      <c r="O79" s="18">
        <v>7869833</v>
      </c>
      <c r="P79" s="18">
        <v>0</v>
      </c>
      <c r="Q79" s="18">
        <v>2769833</v>
      </c>
      <c r="R79" s="18">
        <v>5100000</v>
      </c>
      <c r="S79" s="18">
        <v>2769833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8">
        <f t="shared" si="11"/>
        <v>0</v>
      </c>
      <c r="H80" s="8">
        <f t="shared" si="12"/>
        <v>0</v>
      </c>
      <c r="I80" s="18">
        <v>40000000</v>
      </c>
      <c r="J80" s="18">
        <v>4450000</v>
      </c>
      <c r="K80" s="18">
        <v>35550000</v>
      </c>
      <c r="L80" s="19">
        <v>0</v>
      </c>
      <c r="M80" s="19">
        <v>4450000</v>
      </c>
      <c r="N80" s="18">
        <v>0</v>
      </c>
      <c r="O80" s="18">
        <v>4450000</v>
      </c>
      <c r="P80" s="18">
        <v>0</v>
      </c>
      <c r="Q80" s="18">
        <v>0</v>
      </c>
      <c r="R80" s="18">
        <v>4450000</v>
      </c>
      <c r="S80" s="18">
        <v>0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8">
        <f t="shared" si="11"/>
        <v>0</v>
      </c>
      <c r="H81" s="8">
        <f t="shared" si="12"/>
        <v>0</v>
      </c>
      <c r="I81" s="18">
        <v>200000000</v>
      </c>
      <c r="J81" s="18">
        <v>0</v>
      </c>
      <c r="K81" s="18">
        <v>200000000</v>
      </c>
      <c r="L81" s="19">
        <v>0</v>
      </c>
      <c r="M81" s="19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8">
        <f t="shared" si="11"/>
        <v>0</v>
      </c>
      <c r="H82" s="8">
        <f t="shared" si="12"/>
        <v>0</v>
      </c>
      <c r="I82" s="18">
        <v>55000000</v>
      </c>
      <c r="J82" s="18">
        <v>150000</v>
      </c>
      <c r="K82" s="18">
        <v>54850000</v>
      </c>
      <c r="L82" s="19">
        <v>0</v>
      </c>
      <c r="M82" s="19">
        <v>150000</v>
      </c>
      <c r="N82" s="18">
        <v>0</v>
      </c>
      <c r="O82" s="18">
        <v>150000</v>
      </c>
      <c r="P82" s="18">
        <v>0</v>
      </c>
      <c r="Q82" s="18">
        <v>0</v>
      </c>
      <c r="R82" s="18">
        <v>150000</v>
      </c>
      <c r="S82" s="18">
        <v>0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8">
        <f t="shared" si="11"/>
        <v>0</v>
      </c>
      <c r="H83" s="8">
        <f t="shared" si="12"/>
        <v>0</v>
      </c>
      <c r="I83" s="18">
        <v>1700000000</v>
      </c>
      <c r="J83" s="18">
        <v>440710758.88999999</v>
      </c>
      <c r="K83" s="18">
        <v>1259289241.1099999</v>
      </c>
      <c r="L83" s="19">
        <v>0</v>
      </c>
      <c r="M83" s="19">
        <v>440710758.88999999</v>
      </c>
      <c r="N83" s="18">
        <v>0</v>
      </c>
      <c r="O83" s="18">
        <v>0</v>
      </c>
      <c r="P83" s="18">
        <v>440710758.88999999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8">
        <f t="shared" si="11"/>
        <v>0</v>
      </c>
      <c r="H84" s="8">
        <f t="shared" si="12"/>
        <v>0</v>
      </c>
      <c r="I84" s="18">
        <v>1800000000</v>
      </c>
      <c r="J84" s="18">
        <v>576960575.55999994</v>
      </c>
      <c r="K84" s="18">
        <v>1223039424.4400001</v>
      </c>
      <c r="L84" s="19">
        <v>0</v>
      </c>
      <c r="M84" s="19">
        <v>576960575.55999994</v>
      </c>
      <c r="N84" s="18">
        <v>0</v>
      </c>
      <c r="O84" s="18">
        <v>0</v>
      </c>
      <c r="P84" s="18">
        <v>576960575.55999994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8">
        <f t="shared" si="11"/>
        <v>0</v>
      </c>
      <c r="H85" s="8">
        <f t="shared" si="12"/>
        <v>0</v>
      </c>
      <c r="I85" s="18">
        <v>500000</v>
      </c>
      <c r="J85" s="18">
        <v>0</v>
      </c>
      <c r="K85" s="18">
        <v>500000</v>
      </c>
      <c r="L85" s="19">
        <v>0</v>
      </c>
      <c r="M85" s="19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8">
        <f t="shared" si="11"/>
        <v>0</v>
      </c>
      <c r="H86" s="8">
        <f t="shared" si="12"/>
        <v>0</v>
      </c>
      <c r="I86" s="15">
        <v>2272000000</v>
      </c>
      <c r="J86" s="15">
        <v>968770176.86000001</v>
      </c>
      <c r="K86" s="15">
        <v>1303229823.1400001</v>
      </c>
      <c r="L86" s="16">
        <v>0</v>
      </c>
      <c r="M86" s="16">
        <v>771160656.86000001</v>
      </c>
      <c r="N86" s="15">
        <v>197609520</v>
      </c>
      <c r="O86" s="15">
        <v>5960000</v>
      </c>
      <c r="P86" s="15">
        <v>765200656.86000001</v>
      </c>
      <c r="Q86" s="15">
        <v>0</v>
      </c>
      <c r="R86" s="15">
        <v>5960000</v>
      </c>
      <c r="S86" s="15">
        <v>0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8">
        <f t="shared" si="11"/>
        <v>0</v>
      </c>
      <c r="H87" s="8">
        <f t="shared" si="12"/>
        <v>0</v>
      </c>
      <c r="I87" s="18">
        <v>450000000</v>
      </c>
      <c r="J87" s="18">
        <v>1250000</v>
      </c>
      <c r="K87" s="18">
        <v>448750000</v>
      </c>
      <c r="L87" s="19">
        <v>0</v>
      </c>
      <c r="M87" s="19">
        <v>1250000</v>
      </c>
      <c r="N87" s="18">
        <v>0</v>
      </c>
      <c r="O87" s="18">
        <v>1250000</v>
      </c>
      <c r="P87" s="18">
        <v>0</v>
      </c>
      <c r="Q87" s="18">
        <v>0</v>
      </c>
      <c r="R87" s="18">
        <v>1250000</v>
      </c>
      <c r="S87" s="18">
        <v>0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8">
        <f t="shared" si="11"/>
        <v>0</v>
      </c>
      <c r="H88" s="8">
        <f t="shared" si="12"/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8">
        <f t="shared" si="11"/>
        <v>0</v>
      </c>
      <c r="H89" s="8">
        <f t="shared" si="12"/>
        <v>0</v>
      </c>
      <c r="I89" s="18">
        <v>1800000000</v>
      </c>
      <c r="J89" s="18">
        <v>962810176.86000001</v>
      </c>
      <c r="K89" s="18">
        <v>837189823.13999999</v>
      </c>
      <c r="L89" s="19">
        <v>0</v>
      </c>
      <c r="M89" s="19">
        <v>765200656.86000001</v>
      </c>
      <c r="N89" s="18">
        <v>197609520</v>
      </c>
      <c r="O89" s="18">
        <v>0</v>
      </c>
      <c r="P89" s="18">
        <v>765200656.86000001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8">
        <f t="shared" si="11"/>
        <v>0</v>
      </c>
      <c r="H90" s="8">
        <f t="shared" si="12"/>
        <v>0</v>
      </c>
      <c r="I90" s="18">
        <v>12000000</v>
      </c>
      <c r="J90" s="18">
        <v>4710000</v>
      </c>
      <c r="K90" s="18">
        <v>7290000</v>
      </c>
      <c r="L90" s="19">
        <v>0</v>
      </c>
      <c r="M90" s="19">
        <v>4710000</v>
      </c>
      <c r="N90" s="18">
        <v>0</v>
      </c>
      <c r="O90" s="18">
        <v>4710000</v>
      </c>
      <c r="P90" s="18">
        <v>0</v>
      </c>
      <c r="Q90" s="18">
        <v>0</v>
      </c>
      <c r="R90" s="18">
        <v>4710000</v>
      </c>
      <c r="S90" s="18">
        <v>0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8">
        <f t="shared" si="11"/>
        <v>0</v>
      </c>
      <c r="H91" s="8">
        <f t="shared" si="12"/>
        <v>0</v>
      </c>
      <c r="I91" s="15">
        <v>90000000</v>
      </c>
      <c r="J91" s="15">
        <v>1400000</v>
      </c>
      <c r="K91" s="15">
        <v>88600000</v>
      </c>
      <c r="L91" s="16">
        <v>0</v>
      </c>
      <c r="M91" s="16">
        <v>1400000</v>
      </c>
      <c r="N91" s="15">
        <v>0</v>
      </c>
      <c r="O91" s="15">
        <v>1400000</v>
      </c>
      <c r="P91" s="15">
        <v>0</v>
      </c>
      <c r="Q91" s="15">
        <v>0</v>
      </c>
      <c r="R91" s="15">
        <v>1400000</v>
      </c>
      <c r="S91" s="15">
        <v>0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8">
        <f t="shared" si="11"/>
        <v>0</v>
      </c>
      <c r="H92" s="8">
        <f t="shared" si="12"/>
        <v>0</v>
      </c>
      <c r="I92" s="18">
        <v>70000000</v>
      </c>
      <c r="J92" s="18">
        <v>0</v>
      </c>
      <c r="K92" s="18">
        <v>70000000</v>
      </c>
      <c r="L92" s="19">
        <v>0</v>
      </c>
      <c r="M92" s="19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8">
        <f t="shared" si="11"/>
        <v>0</v>
      </c>
      <c r="H93" s="8">
        <f t="shared" si="12"/>
        <v>0</v>
      </c>
      <c r="I93" s="18">
        <v>20000000</v>
      </c>
      <c r="J93" s="18">
        <v>1400000</v>
      </c>
      <c r="K93" s="18">
        <v>18600000</v>
      </c>
      <c r="L93" s="19">
        <v>0</v>
      </c>
      <c r="M93" s="19">
        <v>1400000</v>
      </c>
      <c r="N93" s="18">
        <v>0</v>
      </c>
      <c r="O93" s="18">
        <v>1400000</v>
      </c>
      <c r="P93" s="18">
        <v>0</v>
      </c>
      <c r="Q93" s="18">
        <v>0</v>
      </c>
      <c r="R93" s="18">
        <v>1400000</v>
      </c>
      <c r="S93" s="18">
        <v>0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8">
        <f t="shared" si="11"/>
        <v>0</v>
      </c>
      <c r="H94" s="8">
        <f t="shared" si="12"/>
        <v>0</v>
      </c>
      <c r="I94" s="15">
        <v>988000000</v>
      </c>
      <c r="J94" s="15">
        <v>96826631.019999996</v>
      </c>
      <c r="K94" s="15">
        <v>891173368.98000002</v>
      </c>
      <c r="L94" s="16">
        <v>0</v>
      </c>
      <c r="M94" s="16">
        <v>96826631.019999996</v>
      </c>
      <c r="N94" s="15">
        <v>0</v>
      </c>
      <c r="O94" s="15">
        <v>95499390.109999999</v>
      </c>
      <c r="P94" s="15">
        <v>1327240.9099999999</v>
      </c>
      <c r="Q94" s="15">
        <v>58342805.109999999</v>
      </c>
      <c r="R94" s="15">
        <v>37156585</v>
      </c>
      <c r="S94" s="15">
        <v>58342805.109999999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8">
        <f t="shared" si="11"/>
        <v>0</v>
      </c>
      <c r="H95" s="8">
        <f t="shared" si="12"/>
        <v>0</v>
      </c>
      <c r="I95" s="18">
        <v>120000000</v>
      </c>
      <c r="J95" s="18">
        <v>5033206</v>
      </c>
      <c r="K95" s="18">
        <v>114966794</v>
      </c>
      <c r="L95" s="19">
        <v>0</v>
      </c>
      <c r="M95" s="19">
        <v>5033206</v>
      </c>
      <c r="N95" s="18">
        <v>0</v>
      </c>
      <c r="O95" s="18">
        <v>4850267.5199999996</v>
      </c>
      <c r="P95" s="18">
        <v>182938.48</v>
      </c>
      <c r="Q95" s="18">
        <v>2450847.52</v>
      </c>
      <c r="R95" s="18">
        <v>2399420</v>
      </c>
      <c r="S95" s="18">
        <v>2450847.52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8">
        <f t="shared" si="11"/>
        <v>0</v>
      </c>
      <c r="H96" s="8">
        <f t="shared" si="12"/>
        <v>0</v>
      </c>
      <c r="I96" s="18">
        <v>550000000</v>
      </c>
      <c r="J96" s="18">
        <v>68596471</v>
      </c>
      <c r="K96" s="18">
        <v>481403529</v>
      </c>
      <c r="L96" s="19">
        <v>0</v>
      </c>
      <c r="M96" s="19">
        <v>68596471</v>
      </c>
      <c r="N96" s="18">
        <v>0</v>
      </c>
      <c r="O96" s="18">
        <v>67635506.310000002</v>
      </c>
      <c r="P96" s="18">
        <v>960964.69</v>
      </c>
      <c r="Q96" s="18">
        <v>35632381.310000002</v>
      </c>
      <c r="R96" s="18">
        <v>32003125</v>
      </c>
      <c r="S96" s="18">
        <v>35632381.310000002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8">
        <f t="shared" si="11"/>
        <v>0</v>
      </c>
      <c r="H97" s="8">
        <f t="shared" si="12"/>
        <v>0</v>
      </c>
      <c r="I97" s="18">
        <v>2000000</v>
      </c>
      <c r="J97" s="18">
        <v>142222</v>
      </c>
      <c r="K97" s="18">
        <v>1857778</v>
      </c>
      <c r="L97" s="19">
        <v>0</v>
      </c>
      <c r="M97" s="19">
        <v>142222</v>
      </c>
      <c r="N97" s="18">
        <v>0</v>
      </c>
      <c r="O97" s="18">
        <v>141068.51999999999</v>
      </c>
      <c r="P97" s="18">
        <v>1153.48</v>
      </c>
      <c r="Q97" s="18">
        <v>17028.52</v>
      </c>
      <c r="R97" s="18">
        <v>124040</v>
      </c>
      <c r="S97" s="18">
        <v>17028.52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8">
        <f t="shared" si="11"/>
        <v>0</v>
      </c>
      <c r="H98" s="8">
        <f t="shared" si="12"/>
        <v>0</v>
      </c>
      <c r="I98" s="18">
        <v>17000000</v>
      </c>
      <c r="J98" s="18">
        <v>1594204.02</v>
      </c>
      <c r="K98" s="18">
        <v>15405795.98</v>
      </c>
      <c r="L98" s="19">
        <v>0</v>
      </c>
      <c r="M98" s="19">
        <v>1594204.02</v>
      </c>
      <c r="N98" s="18">
        <v>0</v>
      </c>
      <c r="O98" s="18">
        <v>1594204.02</v>
      </c>
      <c r="P98" s="18">
        <v>0</v>
      </c>
      <c r="Q98" s="18">
        <v>1594204.02</v>
      </c>
      <c r="R98" s="18">
        <v>0</v>
      </c>
      <c r="S98" s="18">
        <v>1594204.02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8">
        <f t="shared" si="11"/>
        <v>0</v>
      </c>
      <c r="H99" s="8">
        <f t="shared" si="12"/>
        <v>0</v>
      </c>
      <c r="I99" s="18">
        <v>295000000</v>
      </c>
      <c r="J99" s="18">
        <v>21166267</v>
      </c>
      <c r="K99" s="18">
        <v>273833733</v>
      </c>
      <c r="L99" s="19">
        <v>0</v>
      </c>
      <c r="M99" s="19">
        <v>21166267</v>
      </c>
      <c r="N99" s="18">
        <v>0</v>
      </c>
      <c r="O99" s="18">
        <v>20998343.739999998</v>
      </c>
      <c r="P99" s="18">
        <v>167923.26</v>
      </c>
      <c r="Q99" s="18">
        <v>18368343.739999998</v>
      </c>
      <c r="R99" s="18">
        <v>2630000</v>
      </c>
      <c r="S99" s="18">
        <v>18368343.739999998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8">
        <f t="shared" si="11"/>
        <v>0</v>
      </c>
      <c r="H100" s="8">
        <f t="shared" si="12"/>
        <v>0</v>
      </c>
      <c r="I100" s="18">
        <v>4000000</v>
      </c>
      <c r="J100" s="18">
        <v>294261</v>
      </c>
      <c r="K100" s="18">
        <v>3705739</v>
      </c>
      <c r="L100" s="19">
        <v>0</v>
      </c>
      <c r="M100" s="19">
        <v>294261</v>
      </c>
      <c r="N100" s="18">
        <v>0</v>
      </c>
      <c r="O100" s="18">
        <v>280000</v>
      </c>
      <c r="P100" s="18">
        <v>14261</v>
      </c>
      <c r="Q100" s="18">
        <v>280000</v>
      </c>
      <c r="R100" s="18">
        <v>0</v>
      </c>
      <c r="S100" s="18">
        <v>280000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8">
        <f t="shared" si="11"/>
        <v>0</v>
      </c>
      <c r="H101" s="8">
        <f t="shared" si="12"/>
        <v>0</v>
      </c>
      <c r="I101" s="15">
        <v>900000000</v>
      </c>
      <c r="J101" s="15">
        <v>0</v>
      </c>
      <c r="K101" s="15">
        <v>900000000</v>
      </c>
      <c r="L101" s="16">
        <v>0</v>
      </c>
      <c r="M101" s="16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8">
        <f t="shared" si="11"/>
        <v>0</v>
      </c>
      <c r="H102" s="8">
        <f t="shared" si="12"/>
        <v>0</v>
      </c>
      <c r="I102" s="18">
        <v>900000000</v>
      </c>
      <c r="J102" s="18">
        <v>0</v>
      </c>
      <c r="K102" s="18">
        <v>900000000</v>
      </c>
      <c r="L102" s="19">
        <v>0</v>
      </c>
      <c r="M102" s="19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8">
        <f t="shared" si="11"/>
        <v>0</v>
      </c>
      <c r="H103" s="8">
        <f t="shared" si="12"/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8">
        <f t="shared" si="11"/>
        <v>0</v>
      </c>
      <c r="H104" s="8">
        <f t="shared" si="12"/>
        <v>0</v>
      </c>
      <c r="I104" s="15">
        <v>394465000</v>
      </c>
      <c r="J104" s="15">
        <v>327253890</v>
      </c>
      <c r="K104" s="15">
        <v>67211110</v>
      </c>
      <c r="L104" s="16">
        <v>0</v>
      </c>
      <c r="M104" s="16">
        <v>327253890</v>
      </c>
      <c r="N104" s="15">
        <v>0</v>
      </c>
      <c r="O104" s="15">
        <v>34145050</v>
      </c>
      <c r="P104" s="15">
        <v>293108840</v>
      </c>
      <c r="Q104" s="15">
        <v>34145050</v>
      </c>
      <c r="R104" s="15">
        <v>0</v>
      </c>
      <c r="S104" s="15">
        <v>34145050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8">
        <f t="shared" si="11"/>
        <v>0</v>
      </c>
      <c r="H105" s="8">
        <f t="shared" si="12"/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8">
        <f t="shared" si="11"/>
        <v>0</v>
      </c>
      <c r="H106" s="8">
        <f t="shared" si="12"/>
        <v>0</v>
      </c>
      <c r="I106" s="18">
        <v>394465000</v>
      </c>
      <c r="J106" s="18">
        <v>327253890</v>
      </c>
      <c r="K106" s="18">
        <v>67211110</v>
      </c>
      <c r="L106" s="19">
        <v>0</v>
      </c>
      <c r="M106" s="19">
        <v>327253890</v>
      </c>
      <c r="N106" s="18">
        <v>0</v>
      </c>
      <c r="O106" s="18">
        <v>34145050</v>
      </c>
      <c r="P106" s="18">
        <v>293108840</v>
      </c>
      <c r="Q106" s="18">
        <v>34145050</v>
      </c>
      <c r="R106" s="18">
        <v>0</v>
      </c>
      <c r="S106" s="18">
        <v>34145050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8">
        <f t="shared" si="11"/>
        <v>0</v>
      </c>
      <c r="H107" s="8">
        <f t="shared" si="12"/>
        <v>0</v>
      </c>
      <c r="I107" s="15">
        <v>2230080000</v>
      </c>
      <c r="J107" s="15">
        <v>1331006637</v>
      </c>
      <c r="K107" s="15">
        <v>899073363</v>
      </c>
      <c r="L107" s="16">
        <v>0</v>
      </c>
      <c r="M107" s="16">
        <v>1331006637</v>
      </c>
      <c r="N107" s="15">
        <v>0</v>
      </c>
      <c r="O107" s="15">
        <v>332538069</v>
      </c>
      <c r="P107" s="15">
        <v>998468568</v>
      </c>
      <c r="Q107" s="15">
        <v>217655992</v>
      </c>
      <c r="R107" s="15">
        <v>114882077</v>
      </c>
      <c r="S107" s="15">
        <v>217655992</v>
      </c>
      <c r="T107" s="15">
        <v>0</v>
      </c>
      <c r="U107" s="15">
        <v>0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8">
        <f t="shared" si="11"/>
        <v>0</v>
      </c>
      <c r="H108" s="8">
        <f t="shared" si="12"/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8">
        <f t="shared" si="11"/>
        <v>0</v>
      </c>
      <c r="H109" s="8">
        <f t="shared" si="12"/>
        <v>0</v>
      </c>
      <c r="I109" s="18">
        <v>2170080000</v>
      </c>
      <c r="J109" s="18">
        <v>1271006637</v>
      </c>
      <c r="K109" s="18">
        <v>899073363</v>
      </c>
      <c r="L109" s="19">
        <v>0</v>
      </c>
      <c r="M109" s="19">
        <v>1271006637</v>
      </c>
      <c r="N109" s="18">
        <v>0</v>
      </c>
      <c r="O109" s="18">
        <v>332538069</v>
      </c>
      <c r="P109" s="18">
        <v>938468568</v>
      </c>
      <c r="Q109" s="18">
        <v>217655992</v>
      </c>
      <c r="R109" s="18">
        <v>114882077</v>
      </c>
      <c r="S109" s="18">
        <v>217655992</v>
      </c>
      <c r="T109" s="18">
        <v>0</v>
      </c>
      <c r="U109" s="18">
        <v>0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8">
        <f t="shared" si="11"/>
        <v>0</v>
      </c>
      <c r="H110" s="8">
        <f t="shared" si="12"/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8">
        <f t="shared" si="11"/>
        <v>0</v>
      </c>
      <c r="H111" s="8">
        <f t="shared" si="12"/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8">
        <f t="shared" si="11"/>
        <v>0</v>
      </c>
      <c r="H112" s="8">
        <f t="shared" si="12"/>
        <v>0</v>
      </c>
      <c r="I112" s="15">
        <v>307000000</v>
      </c>
      <c r="J112" s="15">
        <v>0</v>
      </c>
      <c r="K112" s="15">
        <v>307000000</v>
      </c>
      <c r="L112" s="16">
        <v>0</v>
      </c>
      <c r="M112" s="16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1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8">
        <f t="shared" si="11"/>
        <v>0</v>
      </c>
      <c r="H113" s="8">
        <f t="shared" si="12"/>
        <v>0</v>
      </c>
      <c r="I113" s="18">
        <v>200000000</v>
      </c>
      <c r="J113" s="18">
        <v>0</v>
      </c>
      <c r="K113" s="18">
        <v>200000000</v>
      </c>
      <c r="L113" s="19">
        <v>0</v>
      </c>
      <c r="M113" s="19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1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8">
        <f t="shared" si="11"/>
        <v>0</v>
      </c>
      <c r="H114" s="8">
        <f t="shared" si="12"/>
        <v>0</v>
      </c>
      <c r="I114" s="18">
        <v>77000000</v>
      </c>
      <c r="J114" s="18">
        <v>0</v>
      </c>
      <c r="K114" s="18">
        <v>77000000</v>
      </c>
      <c r="L114" s="19">
        <v>0</v>
      </c>
      <c r="M114" s="19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1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8">
        <f t="shared" si="11"/>
        <v>0</v>
      </c>
      <c r="H115" s="8">
        <f t="shared" si="12"/>
        <v>0</v>
      </c>
      <c r="I115" s="18">
        <v>30000000</v>
      </c>
      <c r="J115" s="18">
        <v>0</v>
      </c>
      <c r="K115" s="18">
        <v>30000000</v>
      </c>
      <c r="L115" s="19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8">
        <f t="shared" si="11"/>
        <v>0</v>
      </c>
      <c r="H116" s="8">
        <f t="shared" si="12"/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0</v>
      </c>
      <c r="P116" s="15">
        <v>1600000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</row>
    <row r="117" spans="1:21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8">
        <f t="shared" si="11"/>
        <v>0</v>
      </c>
      <c r="H117" s="8">
        <f t="shared" si="12"/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0</v>
      </c>
      <c r="P117" s="18">
        <v>1600000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8">
        <f t="shared" si="11"/>
        <v>0</v>
      </c>
      <c r="H118" s="8">
        <f t="shared" si="12"/>
        <v>0</v>
      </c>
      <c r="I118" s="15">
        <v>1000000</v>
      </c>
      <c r="J118" s="15">
        <v>739454</v>
      </c>
      <c r="K118" s="15">
        <v>260546</v>
      </c>
      <c r="L118" s="16">
        <v>0</v>
      </c>
      <c r="M118" s="16">
        <v>50000</v>
      </c>
      <c r="N118" s="15">
        <v>689454</v>
      </c>
      <c r="O118" s="15">
        <v>50000</v>
      </c>
      <c r="P118" s="15">
        <v>0</v>
      </c>
      <c r="Q118" s="15">
        <v>0</v>
      </c>
      <c r="R118" s="15">
        <v>50000</v>
      </c>
      <c r="S118" s="15">
        <v>0</v>
      </c>
      <c r="T118" s="15">
        <v>0</v>
      </c>
      <c r="U118" s="15">
        <v>0</v>
      </c>
    </row>
    <row r="119" spans="1:21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8">
        <f t="shared" si="11"/>
        <v>0</v>
      </c>
      <c r="H119" s="8">
        <f t="shared" si="12"/>
        <v>0</v>
      </c>
      <c r="I119" s="18">
        <v>1000000</v>
      </c>
      <c r="J119" s="18">
        <v>739454</v>
      </c>
      <c r="K119" s="18">
        <v>260546</v>
      </c>
      <c r="L119" s="19">
        <v>0</v>
      </c>
      <c r="M119" s="19">
        <v>50000</v>
      </c>
      <c r="N119" s="18">
        <v>689454</v>
      </c>
      <c r="O119" s="18">
        <v>50000</v>
      </c>
      <c r="P119" s="18">
        <v>0</v>
      </c>
      <c r="Q119" s="18">
        <v>0</v>
      </c>
      <c r="R119" s="18">
        <v>50000</v>
      </c>
      <c r="S119" s="18">
        <v>0</v>
      </c>
      <c r="T119" s="18">
        <v>0</v>
      </c>
      <c r="U119" s="18">
        <v>0</v>
      </c>
    </row>
    <row r="120" spans="1:21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8">
        <f t="shared" si="11"/>
        <v>0</v>
      </c>
      <c r="H120" s="8">
        <f t="shared" si="12"/>
        <v>0</v>
      </c>
      <c r="I120" s="15">
        <f>+I121+I124</f>
        <v>10266000000</v>
      </c>
      <c r="J120" s="15">
        <v>0</v>
      </c>
      <c r="K120" s="15">
        <v>266000000</v>
      </c>
      <c r="L120" s="16">
        <v>0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1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8">
        <f t="shared" si="11"/>
        <v>0</v>
      </c>
      <c r="H121" s="8">
        <f t="shared" si="12"/>
        <v>0</v>
      </c>
      <c r="I121" s="15">
        <v>255000000</v>
      </c>
      <c r="J121" s="15">
        <v>0</v>
      </c>
      <c r="K121" s="15"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1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8">
        <f t="shared" si="11"/>
        <v>0</v>
      </c>
      <c r="H122" s="8">
        <f t="shared" si="12"/>
        <v>0</v>
      </c>
      <c r="I122" s="15">
        <v>255000000</v>
      </c>
      <c r="J122" s="15">
        <v>0</v>
      </c>
      <c r="K122" s="15"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1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8">
        <f t="shared" si="11"/>
        <v>0</v>
      </c>
      <c r="H123" s="8">
        <f t="shared" si="12"/>
        <v>0</v>
      </c>
      <c r="I123" s="18">
        <v>255000000</v>
      </c>
      <c r="J123" s="18">
        <v>0</v>
      </c>
      <c r="K123" s="18"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1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11000000+F127</f>
        <v>10011000000</v>
      </c>
      <c r="G124" s="8">
        <f t="shared" si="11"/>
        <v>0</v>
      </c>
      <c r="H124" s="8">
        <f t="shared" si="12"/>
        <v>0</v>
      </c>
      <c r="I124" s="15">
        <v>10011000000</v>
      </c>
      <c r="J124" s="15">
        <v>0</v>
      </c>
      <c r="K124" s="15">
        <v>11000000</v>
      </c>
      <c r="L124" s="16">
        <v>0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1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8">
        <f t="shared" si="11"/>
        <v>0</v>
      </c>
      <c r="H125" s="8">
        <f t="shared" si="12"/>
        <v>0</v>
      </c>
      <c r="I125" s="15">
        <v>11000000</v>
      </c>
      <c r="J125" s="15">
        <v>0</v>
      </c>
      <c r="K125" s="15">
        <v>11000000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1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8">
        <f t="shared" si="11"/>
        <v>0</v>
      </c>
      <c r="H126" s="8">
        <f t="shared" si="12"/>
        <v>0</v>
      </c>
      <c r="I126" s="18">
        <v>11000000</v>
      </c>
      <c r="J126" s="18">
        <v>0</v>
      </c>
      <c r="K126" s="18">
        <v>11000000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1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8">
        <f t="shared" ref="G127:G128" si="13">+I127-F127</f>
        <v>0</v>
      </c>
      <c r="H127" s="8">
        <f t="shared" ref="H127:H128" si="14">+I127-F127</f>
        <v>0</v>
      </c>
      <c r="I127" s="15">
        <v>10000000000</v>
      </c>
      <c r="J127" s="15"/>
      <c r="K127" s="15"/>
      <c r="L127" s="16"/>
      <c r="M127" s="16"/>
      <c r="N127" s="15"/>
      <c r="O127" s="15"/>
      <c r="P127" s="15"/>
      <c r="Q127" s="15"/>
      <c r="R127" s="15"/>
      <c r="S127" s="15"/>
      <c r="T127" s="15"/>
      <c r="U127" s="15"/>
    </row>
    <row r="128" spans="1:21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8">
        <f t="shared" si="13"/>
        <v>0</v>
      </c>
      <c r="H128" s="8">
        <f t="shared" si="14"/>
        <v>0</v>
      </c>
      <c r="I128" s="15">
        <v>10000000000</v>
      </c>
      <c r="J128" s="15"/>
      <c r="K128" s="15"/>
      <c r="L128" s="16"/>
      <c r="M128" s="16"/>
      <c r="N128" s="15"/>
      <c r="O128" s="15"/>
      <c r="P128" s="15"/>
      <c r="Q128" s="15"/>
      <c r="R128" s="15"/>
      <c r="S128" s="15"/>
      <c r="T128" s="15"/>
      <c r="U128" s="15"/>
    </row>
    <row r="129" spans="1:21" s="10" customFormat="1" ht="12" x14ac:dyDescent="0.2">
      <c r="A129" s="13" t="s">
        <v>226</v>
      </c>
      <c r="B129" s="13" t="s">
        <v>227</v>
      </c>
      <c r="C129" s="13" t="s">
        <v>274</v>
      </c>
      <c r="D129" s="13" t="s">
        <v>275</v>
      </c>
      <c r="E129" s="14">
        <v>21</v>
      </c>
      <c r="F129" s="15">
        <v>42000000000</v>
      </c>
      <c r="G129" s="8">
        <f t="shared" si="11"/>
        <v>0</v>
      </c>
      <c r="H129" s="8">
        <f t="shared" si="12"/>
        <v>0</v>
      </c>
      <c r="I129" s="15">
        <v>42000000000</v>
      </c>
      <c r="J129" s="15">
        <v>12160412924.59</v>
      </c>
      <c r="K129" s="15">
        <v>29839587075.41</v>
      </c>
      <c r="L129" s="16">
        <v>0</v>
      </c>
      <c r="M129" s="16">
        <v>6283720668.5900002</v>
      </c>
      <c r="N129" s="15">
        <v>5876692256</v>
      </c>
      <c r="O129" s="15">
        <v>66222896.420000002</v>
      </c>
      <c r="P129" s="15">
        <v>6217497772.1700001</v>
      </c>
      <c r="Q129" s="15">
        <v>33631543.420000002</v>
      </c>
      <c r="R129" s="15">
        <v>32591353</v>
      </c>
      <c r="S129" s="15">
        <v>33631543.420000002</v>
      </c>
      <c r="T129" s="15">
        <v>0</v>
      </c>
      <c r="U129" s="15">
        <v>0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8">
        <f t="shared" si="11"/>
        <v>0</v>
      </c>
      <c r="H130" s="8">
        <f t="shared" si="12"/>
        <v>0</v>
      </c>
      <c r="I130" s="15">
        <v>3500000000</v>
      </c>
      <c r="J130" s="15">
        <v>0</v>
      </c>
      <c r="K130" s="15">
        <v>3500000000</v>
      </c>
      <c r="L130" s="16">
        <v>0</v>
      </c>
      <c r="M130" s="16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8">
        <f t="shared" si="11"/>
        <v>0</v>
      </c>
      <c r="H131" s="8">
        <f t="shared" si="12"/>
        <v>0</v>
      </c>
      <c r="I131" s="15">
        <v>3500000000</v>
      </c>
      <c r="J131" s="15">
        <v>0</v>
      </c>
      <c r="K131" s="15">
        <v>3500000000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8">
        <f t="shared" si="11"/>
        <v>0</v>
      </c>
      <c r="H132" s="8">
        <f t="shared" si="12"/>
        <v>0</v>
      </c>
      <c r="I132" s="18">
        <v>3500000000</v>
      </c>
      <c r="J132" s="18">
        <v>0</v>
      </c>
      <c r="K132" s="18">
        <v>3500000000</v>
      </c>
      <c r="L132" s="19">
        <v>0</v>
      </c>
      <c r="M132" s="19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8">
        <f t="shared" si="11"/>
        <v>0</v>
      </c>
      <c r="H133" s="8">
        <f t="shared" si="12"/>
        <v>0</v>
      </c>
      <c r="I133" s="15">
        <v>9069603594</v>
      </c>
      <c r="J133" s="15">
        <v>60921258.670000002</v>
      </c>
      <c r="K133" s="15">
        <v>9008682335.3299999</v>
      </c>
      <c r="L133" s="16">
        <v>0</v>
      </c>
      <c r="M133" s="16">
        <v>46992758.670000002</v>
      </c>
      <c r="N133" s="15">
        <v>13928500</v>
      </c>
      <c r="O133" s="15">
        <v>1099263.3999999999</v>
      </c>
      <c r="P133" s="15">
        <v>45893495.270000003</v>
      </c>
      <c r="Q133" s="15">
        <v>1099263.3999999999</v>
      </c>
      <c r="R133" s="15">
        <v>0</v>
      </c>
      <c r="S133" s="15">
        <v>1099263.3999999999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8">
        <f t="shared" si="11"/>
        <v>0</v>
      </c>
      <c r="H134" s="8">
        <f t="shared" si="12"/>
        <v>0</v>
      </c>
      <c r="I134" s="15">
        <v>2500000000</v>
      </c>
      <c r="J134" s="15">
        <v>45893495.270000003</v>
      </c>
      <c r="K134" s="15">
        <v>2454106504.73</v>
      </c>
      <c r="L134" s="16">
        <v>0</v>
      </c>
      <c r="M134" s="16">
        <v>45893495.270000003</v>
      </c>
      <c r="N134" s="15">
        <v>0</v>
      </c>
      <c r="O134" s="15">
        <v>0</v>
      </c>
      <c r="P134" s="15">
        <v>45893495.270000003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8">
        <f t="shared" si="11"/>
        <v>0</v>
      </c>
      <c r="H135" s="8">
        <f t="shared" si="12"/>
        <v>0</v>
      </c>
      <c r="I135" s="18">
        <v>2500000000</v>
      </c>
      <c r="J135" s="18">
        <v>45893495.270000003</v>
      </c>
      <c r="K135" s="18">
        <v>2454106504.73</v>
      </c>
      <c r="L135" s="19">
        <v>0</v>
      </c>
      <c r="M135" s="19">
        <v>45893495.270000003</v>
      </c>
      <c r="N135" s="18">
        <v>0</v>
      </c>
      <c r="O135" s="18">
        <v>0</v>
      </c>
      <c r="P135" s="18">
        <v>45893495.270000003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8">
        <f t="shared" si="11"/>
        <v>0</v>
      </c>
      <c r="H136" s="8">
        <f t="shared" si="12"/>
        <v>0</v>
      </c>
      <c r="I136" s="15">
        <v>6569603594</v>
      </c>
      <c r="J136" s="15">
        <v>15027763.4</v>
      </c>
      <c r="K136" s="15">
        <v>6554575830.6000004</v>
      </c>
      <c r="L136" s="16">
        <v>0</v>
      </c>
      <c r="M136" s="16">
        <v>1099263.3999999999</v>
      </c>
      <c r="N136" s="15">
        <v>13928500</v>
      </c>
      <c r="O136" s="15">
        <v>1099263.3999999999</v>
      </c>
      <c r="P136" s="15">
        <v>0</v>
      </c>
      <c r="Q136" s="15">
        <v>1099263.3999999999</v>
      </c>
      <c r="R136" s="15">
        <v>0</v>
      </c>
      <c r="S136" s="15">
        <v>1099263.3999999999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8">
        <f t="shared" si="11"/>
        <v>0</v>
      </c>
      <c r="H137" s="8">
        <f t="shared" si="12"/>
        <v>0</v>
      </c>
      <c r="I137" s="18">
        <v>6569603594</v>
      </c>
      <c r="J137" s="18">
        <v>15027763.4</v>
      </c>
      <c r="K137" s="18">
        <v>6554575830.6000004</v>
      </c>
      <c r="L137" s="19">
        <v>0</v>
      </c>
      <c r="M137" s="19">
        <v>1099263.3999999999</v>
      </c>
      <c r="N137" s="18">
        <v>13928500</v>
      </c>
      <c r="O137" s="18">
        <v>1099263.3999999999</v>
      </c>
      <c r="P137" s="18">
        <v>0</v>
      </c>
      <c r="Q137" s="18">
        <v>1099263.3999999999</v>
      </c>
      <c r="R137" s="18">
        <v>0</v>
      </c>
      <c r="S137" s="18">
        <v>1099263.3999999999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8">
        <f t="shared" si="11"/>
        <v>0</v>
      </c>
      <c r="H138" s="8">
        <f t="shared" si="12"/>
        <v>0</v>
      </c>
      <c r="I138" s="15">
        <v>2527835050</v>
      </c>
      <c r="J138" s="15">
        <v>400000000</v>
      </c>
      <c r="K138" s="15">
        <v>2127835050</v>
      </c>
      <c r="L138" s="16">
        <v>0</v>
      </c>
      <c r="M138" s="16">
        <v>400000000</v>
      </c>
      <c r="N138" s="15">
        <v>0</v>
      </c>
      <c r="O138" s="15">
        <v>0</v>
      </c>
      <c r="P138" s="15">
        <v>400000000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8">
        <f t="shared" si="11"/>
        <v>0</v>
      </c>
      <c r="H139" s="8">
        <f t="shared" si="12"/>
        <v>0</v>
      </c>
      <c r="I139" s="15">
        <v>2527835050</v>
      </c>
      <c r="J139" s="15">
        <v>400000000</v>
      </c>
      <c r="K139" s="15">
        <v>2127835050</v>
      </c>
      <c r="L139" s="16">
        <v>0</v>
      </c>
      <c r="M139" s="16">
        <v>400000000</v>
      </c>
      <c r="N139" s="15">
        <v>0</v>
      </c>
      <c r="O139" s="15">
        <v>0</v>
      </c>
      <c r="P139" s="15">
        <v>400000000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8">
        <f t="shared" si="11"/>
        <v>0</v>
      </c>
      <c r="H140" s="8">
        <f t="shared" si="12"/>
        <v>0</v>
      </c>
      <c r="I140" s="18">
        <v>2527835050</v>
      </c>
      <c r="J140" s="18">
        <v>400000000</v>
      </c>
      <c r="K140" s="18">
        <v>2127835050</v>
      </c>
      <c r="L140" s="19">
        <v>0</v>
      </c>
      <c r="M140" s="19">
        <v>400000000</v>
      </c>
      <c r="N140" s="18">
        <v>0</v>
      </c>
      <c r="O140" s="18">
        <v>0</v>
      </c>
      <c r="P140" s="18">
        <v>400000000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8">
        <f t="shared" si="11"/>
        <v>0</v>
      </c>
      <c r="H141" s="8">
        <f t="shared" si="12"/>
        <v>0</v>
      </c>
      <c r="I141" s="15">
        <v>572164950</v>
      </c>
      <c r="J141" s="15">
        <v>203196086</v>
      </c>
      <c r="K141" s="15">
        <v>368968864</v>
      </c>
      <c r="L141" s="16">
        <v>0</v>
      </c>
      <c r="M141" s="16">
        <v>203196086</v>
      </c>
      <c r="N141" s="15">
        <v>0</v>
      </c>
      <c r="O141" s="15">
        <v>5607944</v>
      </c>
      <c r="P141" s="15">
        <v>197588142</v>
      </c>
      <c r="Q141" s="15">
        <v>5607944</v>
      </c>
      <c r="R141" s="15">
        <v>0</v>
      </c>
      <c r="S141" s="15">
        <v>5607944</v>
      </c>
      <c r="T141" s="15">
        <v>0</v>
      </c>
      <c r="U141" s="15">
        <v>0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8">
        <f t="shared" si="11"/>
        <v>0</v>
      </c>
      <c r="H142" s="8">
        <f t="shared" si="12"/>
        <v>0</v>
      </c>
      <c r="I142" s="15">
        <v>572164950</v>
      </c>
      <c r="J142" s="15">
        <v>203196086</v>
      </c>
      <c r="K142" s="15">
        <v>368968864</v>
      </c>
      <c r="L142" s="16">
        <v>0</v>
      </c>
      <c r="M142" s="16">
        <v>203196086</v>
      </c>
      <c r="N142" s="15">
        <v>0</v>
      </c>
      <c r="O142" s="15">
        <v>5607944</v>
      </c>
      <c r="P142" s="15">
        <v>197588142</v>
      </c>
      <c r="Q142" s="15">
        <v>5607944</v>
      </c>
      <c r="R142" s="15">
        <v>0</v>
      </c>
      <c r="S142" s="15">
        <v>5607944</v>
      </c>
      <c r="T142" s="15">
        <v>0</v>
      </c>
      <c r="U142" s="15">
        <v>0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8">
        <f t="shared" si="11"/>
        <v>0</v>
      </c>
      <c r="H143" s="8">
        <f t="shared" si="12"/>
        <v>0</v>
      </c>
      <c r="I143" s="18">
        <v>572164950</v>
      </c>
      <c r="J143" s="18">
        <v>203196086</v>
      </c>
      <c r="K143" s="18">
        <v>368968864</v>
      </c>
      <c r="L143" s="19">
        <v>0</v>
      </c>
      <c r="M143" s="19">
        <v>203196086</v>
      </c>
      <c r="N143" s="18">
        <v>0</v>
      </c>
      <c r="O143" s="18">
        <v>5607944</v>
      </c>
      <c r="P143" s="18">
        <v>197588142</v>
      </c>
      <c r="Q143" s="18">
        <v>5607944</v>
      </c>
      <c r="R143" s="18">
        <v>0</v>
      </c>
      <c r="S143" s="18">
        <v>5607944</v>
      </c>
      <c r="T143" s="18">
        <v>0</v>
      </c>
      <c r="U143" s="18">
        <v>0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8">
        <f t="shared" ref="G144:G151" si="15">+I144-F144</f>
        <v>0</v>
      </c>
      <c r="H144" s="8">
        <f t="shared" ref="H144:H151" si="16">+I144-F144</f>
        <v>0</v>
      </c>
      <c r="I144" s="15">
        <v>9500000000</v>
      </c>
      <c r="J144" s="15">
        <v>1132191298.9200001</v>
      </c>
      <c r="K144" s="15">
        <v>8367808701.0799999</v>
      </c>
      <c r="L144" s="16">
        <v>0</v>
      </c>
      <c r="M144" s="16">
        <v>1132191298.9200001</v>
      </c>
      <c r="N144" s="15">
        <v>0</v>
      </c>
      <c r="O144" s="15">
        <v>9561348.0199999996</v>
      </c>
      <c r="P144" s="15">
        <v>1122629950.9000001</v>
      </c>
      <c r="Q144" s="15">
        <v>9561348.0199999996</v>
      </c>
      <c r="R144" s="15">
        <v>0</v>
      </c>
      <c r="S144" s="15">
        <v>9561348.0199999996</v>
      </c>
      <c r="T144" s="15">
        <v>0</v>
      </c>
      <c r="U144" s="15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8">
        <f t="shared" si="15"/>
        <v>0</v>
      </c>
      <c r="H145" s="8">
        <f t="shared" si="16"/>
        <v>0</v>
      </c>
      <c r="I145" s="15">
        <v>9500000000</v>
      </c>
      <c r="J145" s="15">
        <v>1132191298.9200001</v>
      </c>
      <c r="K145" s="15">
        <v>8367808701.0799999</v>
      </c>
      <c r="L145" s="16">
        <v>0</v>
      </c>
      <c r="M145" s="16">
        <v>1132191298.9200001</v>
      </c>
      <c r="N145" s="15">
        <v>0</v>
      </c>
      <c r="O145" s="15">
        <v>9561348.0199999996</v>
      </c>
      <c r="P145" s="15">
        <v>1122629950.9000001</v>
      </c>
      <c r="Q145" s="15">
        <v>9561348.0199999996</v>
      </c>
      <c r="R145" s="15">
        <v>0</v>
      </c>
      <c r="S145" s="15">
        <v>9561348.0199999996</v>
      </c>
      <c r="T145" s="15">
        <v>0</v>
      </c>
      <c r="U145" s="15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8">
        <f t="shared" si="15"/>
        <v>0</v>
      </c>
      <c r="H146" s="8">
        <f t="shared" si="16"/>
        <v>0</v>
      </c>
      <c r="I146" s="18">
        <v>9500000000</v>
      </c>
      <c r="J146" s="18">
        <v>1132191298.9200001</v>
      </c>
      <c r="K146" s="18">
        <v>8367808701.0799999</v>
      </c>
      <c r="L146" s="19">
        <v>0</v>
      </c>
      <c r="M146" s="19">
        <v>1132191298.9200001</v>
      </c>
      <c r="N146" s="18">
        <v>0</v>
      </c>
      <c r="O146" s="18">
        <v>9561348.0199999996</v>
      </c>
      <c r="P146" s="18">
        <v>1122629950.9000001</v>
      </c>
      <c r="Q146" s="18">
        <v>9561348.0199999996</v>
      </c>
      <c r="R146" s="18">
        <v>0</v>
      </c>
      <c r="S146" s="18">
        <v>9561348.0199999996</v>
      </c>
      <c r="T146" s="18">
        <v>0</v>
      </c>
      <c r="U146" s="18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8">
        <f t="shared" si="15"/>
        <v>0</v>
      </c>
      <c r="H147" s="8">
        <f t="shared" si="16"/>
        <v>0</v>
      </c>
      <c r="I147" s="15">
        <v>16830396406</v>
      </c>
      <c r="J147" s="15">
        <v>10364104281</v>
      </c>
      <c r="K147" s="15">
        <v>6466292125</v>
      </c>
      <c r="L147" s="16">
        <v>0</v>
      </c>
      <c r="M147" s="16">
        <v>4501340525</v>
      </c>
      <c r="N147" s="15">
        <v>5862763756</v>
      </c>
      <c r="O147" s="15">
        <v>49954341</v>
      </c>
      <c r="P147" s="15">
        <v>4451386184</v>
      </c>
      <c r="Q147" s="15">
        <v>17362988</v>
      </c>
      <c r="R147" s="15">
        <v>32591353</v>
      </c>
      <c r="S147" s="15">
        <v>17362988</v>
      </c>
      <c r="T147" s="15">
        <v>0</v>
      </c>
      <c r="U147" s="15">
        <v>0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8">
        <f t="shared" si="15"/>
        <v>0</v>
      </c>
      <c r="H148" s="8">
        <f t="shared" si="16"/>
        <v>0</v>
      </c>
      <c r="I148" s="15">
        <v>16630396406</v>
      </c>
      <c r="J148" s="15">
        <v>10364104281</v>
      </c>
      <c r="K148" s="15">
        <v>6266292125</v>
      </c>
      <c r="L148" s="16">
        <v>0</v>
      </c>
      <c r="M148" s="16">
        <v>4501340525</v>
      </c>
      <c r="N148" s="15">
        <v>5862763756</v>
      </c>
      <c r="O148" s="15">
        <v>49954341</v>
      </c>
      <c r="P148" s="15">
        <v>4451386184</v>
      </c>
      <c r="Q148" s="15">
        <v>17362988</v>
      </c>
      <c r="R148" s="15">
        <v>32591353</v>
      </c>
      <c r="S148" s="15">
        <v>17362988</v>
      </c>
      <c r="T148" s="15">
        <v>0</v>
      </c>
      <c r="U148" s="15">
        <v>0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8">
        <f t="shared" si="15"/>
        <v>0</v>
      </c>
      <c r="H149" s="8">
        <f t="shared" si="16"/>
        <v>0</v>
      </c>
      <c r="I149" s="18">
        <v>16630396406</v>
      </c>
      <c r="J149" s="18">
        <v>10364104281</v>
      </c>
      <c r="K149" s="18">
        <v>6266292125</v>
      </c>
      <c r="L149" s="19">
        <v>0</v>
      </c>
      <c r="M149" s="19">
        <v>4501340525</v>
      </c>
      <c r="N149" s="18">
        <v>5862763756</v>
      </c>
      <c r="O149" s="18">
        <v>49954341</v>
      </c>
      <c r="P149" s="18">
        <v>4451386184</v>
      </c>
      <c r="Q149" s="18">
        <v>17362988</v>
      </c>
      <c r="R149" s="18">
        <v>32591353</v>
      </c>
      <c r="S149" s="18">
        <v>17362988</v>
      </c>
      <c r="T149" s="18">
        <v>0</v>
      </c>
      <c r="U149" s="18">
        <v>0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8">
        <f t="shared" si="15"/>
        <v>0</v>
      </c>
      <c r="H150" s="8">
        <f t="shared" si="16"/>
        <v>0</v>
      </c>
      <c r="I150" s="15">
        <v>200000000</v>
      </c>
      <c r="J150" s="15">
        <v>0</v>
      </c>
      <c r="K150" s="15">
        <v>200000000</v>
      </c>
      <c r="L150" s="16">
        <v>0</v>
      </c>
      <c r="M150" s="16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8">
        <f t="shared" si="15"/>
        <v>0</v>
      </c>
      <c r="H151" s="8">
        <f t="shared" si="16"/>
        <v>0</v>
      </c>
      <c r="I151" s="18">
        <v>200000000</v>
      </c>
      <c r="J151" s="18">
        <v>0</v>
      </c>
      <c r="K151" s="18">
        <v>200000000</v>
      </c>
      <c r="L151" s="19">
        <v>0</v>
      </c>
      <c r="M151" s="19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158"/>
  <sheetViews>
    <sheetView showGridLines="0" zoomScaleNormal="100" workbookViewId="0">
      <pane xSplit="1" ySplit="5" topLeftCell="D6" activePane="bottomRight" state="frozen"/>
      <selection pane="topRight" activeCell="H1" sqref="H1"/>
      <selection pane="bottomLeft" activeCell="A2" sqref="A2"/>
      <selection pane="bottomRight" activeCell="K9" sqref="K9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4.285156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2" width="12" style="1" bestFit="1" customWidth="1"/>
    <col min="23" max="23" width="15.85546875" style="1" bestFit="1" customWidth="1"/>
    <col min="24" max="216" width="11.42578125" style="1"/>
    <col min="217" max="217" width="2.85546875" style="1" customWidth="1"/>
    <col min="218" max="221" width="2.7109375" style="1" customWidth="1"/>
    <col min="222" max="222" width="2.85546875" style="1" customWidth="1"/>
    <col min="223" max="225" width="2.7109375" style="1" customWidth="1"/>
    <col min="226" max="226" width="2.42578125" style="1" customWidth="1"/>
    <col min="227" max="227" width="0.28515625" style="1" customWidth="1"/>
    <col min="228" max="228" width="1" style="1" customWidth="1"/>
    <col min="229" max="229" width="1.5703125" style="1" customWidth="1"/>
    <col min="230" max="242" width="2.7109375" style="1" customWidth="1"/>
    <col min="243" max="243" width="2.42578125" style="1" customWidth="1"/>
    <col min="244" max="244" width="0.28515625" style="1" customWidth="1"/>
    <col min="245" max="245" width="1.85546875" style="1" customWidth="1"/>
    <col min="246" max="246" width="0.85546875" style="1" customWidth="1"/>
    <col min="247" max="250" width="2.7109375" style="1" customWidth="1"/>
    <col min="251" max="251" width="3.28515625" style="1" customWidth="1"/>
    <col min="252" max="252" width="3.140625" style="1" customWidth="1"/>
    <col min="253" max="254" width="2.7109375" style="1" customWidth="1"/>
    <col min="255" max="256" width="0.85546875" style="1" customWidth="1"/>
    <col min="257" max="257" width="1" style="1" customWidth="1"/>
    <col min="258" max="260" width="10.85546875" style="1" customWidth="1"/>
    <col min="261" max="261" width="3.85546875" style="1" customWidth="1"/>
    <col min="262" max="262" width="7" style="1" customWidth="1"/>
    <col min="263" max="263" width="6.85546875" style="1" customWidth="1"/>
    <col min="264" max="264" width="4" style="1" customWidth="1"/>
    <col min="265" max="272" width="10.85546875" style="1" customWidth="1"/>
    <col min="273" max="273" width="0.5703125" style="1" customWidth="1"/>
    <col min="274" max="472" width="11.42578125" style="1"/>
    <col min="473" max="473" width="2.85546875" style="1" customWidth="1"/>
    <col min="474" max="477" width="2.7109375" style="1" customWidth="1"/>
    <col min="478" max="478" width="2.85546875" style="1" customWidth="1"/>
    <col min="479" max="481" width="2.7109375" style="1" customWidth="1"/>
    <col min="482" max="482" width="2.42578125" style="1" customWidth="1"/>
    <col min="483" max="483" width="0.28515625" style="1" customWidth="1"/>
    <col min="484" max="484" width="1" style="1" customWidth="1"/>
    <col min="485" max="485" width="1.5703125" style="1" customWidth="1"/>
    <col min="486" max="498" width="2.7109375" style="1" customWidth="1"/>
    <col min="499" max="499" width="2.42578125" style="1" customWidth="1"/>
    <col min="500" max="500" width="0.28515625" style="1" customWidth="1"/>
    <col min="501" max="501" width="1.85546875" style="1" customWidth="1"/>
    <col min="502" max="502" width="0.85546875" style="1" customWidth="1"/>
    <col min="503" max="506" width="2.7109375" style="1" customWidth="1"/>
    <col min="507" max="507" width="3.28515625" style="1" customWidth="1"/>
    <col min="508" max="508" width="3.140625" style="1" customWidth="1"/>
    <col min="509" max="510" width="2.7109375" style="1" customWidth="1"/>
    <col min="511" max="512" width="0.85546875" style="1" customWidth="1"/>
    <col min="513" max="513" width="1" style="1" customWidth="1"/>
    <col min="514" max="516" width="10.85546875" style="1" customWidth="1"/>
    <col min="517" max="517" width="3.85546875" style="1" customWidth="1"/>
    <col min="518" max="518" width="7" style="1" customWidth="1"/>
    <col min="519" max="519" width="6.85546875" style="1" customWidth="1"/>
    <col min="520" max="520" width="4" style="1" customWidth="1"/>
    <col min="521" max="528" width="10.85546875" style="1" customWidth="1"/>
    <col min="529" max="529" width="0.5703125" style="1" customWidth="1"/>
    <col min="530" max="728" width="11.42578125" style="1"/>
    <col min="729" max="729" width="2.85546875" style="1" customWidth="1"/>
    <col min="730" max="733" width="2.7109375" style="1" customWidth="1"/>
    <col min="734" max="734" width="2.85546875" style="1" customWidth="1"/>
    <col min="735" max="737" width="2.7109375" style="1" customWidth="1"/>
    <col min="738" max="738" width="2.42578125" style="1" customWidth="1"/>
    <col min="739" max="739" width="0.28515625" style="1" customWidth="1"/>
    <col min="740" max="740" width="1" style="1" customWidth="1"/>
    <col min="741" max="741" width="1.5703125" style="1" customWidth="1"/>
    <col min="742" max="754" width="2.7109375" style="1" customWidth="1"/>
    <col min="755" max="755" width="2.42578125" style="1" customWidth="1"/>
    <col min="756" max="756" width="0.28515625" style="1" customWidth="1"/>
    <col min="757" max="757" width="1.85546875" style="1" customWidth="1"/>
    <col min="758" max="758" width="0.85546875" style="1" customWidth="1"/>
    <col min="759" max="762" width="2.7109375" style="1" customWidth="1"/>
    <col min="763" max="763" width="3.28515625" style="1" customWidth="1"/>
    <col min="764" max="764" width="3.140625" style="1" customWidth="1"/>
    <col min="765" max="766" width="2.7109375" style="1" customWidth="1"/>
    <col min="767" max="768" width="0.85546875" style="1" customWidth="1"/>
    <col min="769" max="769" width="1" style="1" customWidth="1"/>
    <col min="770" max="772" width="10.85546875" style="1" customWidth="1"/>
    <col min="773" max="773" width="3.85546875" style="1" customWidth="1"/>
    <col min="774" max="774" width="7" style="1" customWidth="1"/>
    <col min="775" max="775" width="6.85546875" style="1" customWidth="1"/>
    <col min="776" max="776" width="4" style="1" customWidth="1"/>
    <col min="777" max="784" width="10.85546875" style="1" customWidth="1"/>
    <col min="785" max="785" width="0.5703125" style="1" customWidth="1"/>
    <col min="786" max="984" width="11.42578125" style="1"/>
    <col min="985" max="985" width="2.85546875" style="1" customWidth="1"/>
    <col min="986" max="989" width="2.7109375" style="1" customWidth="1"/>
    <col min="990" max="990" width="2.85546875" style="1" customWidth="1"/>
    <col min="991" max="993" width="2.7109375" style="1" customWidth="1"/>
    <col min="994" max="994" width="2.42578125" style="1" customWidth="1"/>
    <col min="995" max="995" width="0.28515625" style="1" customWidth="1"/>
    <col min="996" max="996" width="1" style="1" customWidth="1"/>
    <col min="997" max="997" width="1.5703125" style="1" customWidth="1"/>
    <col min="998" max="1010" width="2.7109375" style="1" customWidth="1"/>
    <col min="1011" max="1011" width="2.42578125" style="1" customWidth="1"/>
    <col min="1012" max="1012" width="0.28515625" style="1" customWidth="1"/>
    <col min="1013" max="1013" width="1.85546875" style="1" customWidth="1"/>
    <col min="1014" max="1014" width="0.85546875" style="1" customWidth="1"/>
    <col min="1015" max="1018" width="2.7109375" style="1" customWidth="1"/>
    <col min="1019" max="1019" width="3.28515625" style="1" customWidth="1"/>
    <col min="1020" max="1020" width="3.140625" style="1" customWidth="1"/>
    <col min="1021" max="1022" width="2.7109375" style="1" customWidth="1"/>
    <col min="1023" max="1024" width="0.85546875" style="1" customWidth="1"/>
    <col min="1025" max="1025" width="1" style="1" customWidth="1"/>
    <col min="1026" max="1028" width="10.85546875" style="1" customWidth="1"/>
    <col min="1029" max="1029" width="3.85546875" style="1" customWidth="1"/>
    <col min="1030" max="1030" width="7" style="1" customWidth="1"/>
    <col min="1031" max="1031" width="6.85546875" style="1" customWidth="1"/>
    <col min="1032" max="1032" width="4" style="1" customWidth="1"/>
    <col min="1033" max="1040" width="10.85546875" style="1" customWidth="1"/>
    <col min="1041" max="1041" width="0.5703125" style="1" customWidth="1"/>
    <col min="1042" max="1240" width="11.42578125" style="1"/>
    <col min="1241" max="1241" width="2.85546875" style="1" customWidth="1"/>
    <col min="1242" max="1245" width="2.7109375" style="1" customWidth="1"/>
    <col min="1246" max="1246" width="2.85546875" style="1" customWidth="1"/>
    <col min="1247" max="1249" width="2.7109375" style="1" customWidth="1"/>
    <col min="1250" max="1250" width="2.42578125" style="1" customWidth="1"/>
    <col min="1251" max="1251" width="0.28515625" style="1" customWidth="1"/>
    <col min="1252" max="1252" width="1" style="1" customWidth="1"/>
    <col min="1253" max="1253" width="1.5703125" style="1" customWidth="1"/>
    <col min="1254" max="1266" width="2.7109375" style="1" customWidth="1"/>
    <col min="1267" max="1267" width="2.42578125" style="1" customWidth="1"/>
    <col min="1268" max="1268" width="0.28515625" style="1" customWidth="1"/>
    <col min="1269" max="1269" width="1.85546875" style="1" customWidth="1"/>
    <col min="1270" max="1270" width="0.85546875" style="1" customWidth="1"/>
    <col min="1271" max="1274" width="2.7109375" style="1" customWidth="1"/>
    <col min="1275" max="1275" width="3.28515625" style="1" customWidth="1"/>
    <col min="1276" max="1276" width="3.140625" style="1" customWidth="1"/>
    <col min="1277" max="1278" width="2.7109375" style="1" customWidth="1"/>
    <col min="1279" max="1280" width="0.85546875" style="1" customWidth="1"/>
    <col min="1281" max="1281" width="1" style="1" customWidth="1"/>
    <col min="1282" max="1284" width="10.85546875" style="1" customWidth="1"/>
    <col min="1285" max="1285" width="3.85546875" style="1" customWidth="1"/>
    <col min="1286" max="1286" width="7" style="1" customWidth="1"/>
    <col min="1287" max="1287" width="6.85546875" style="1" customWidth="1"/>
    <col min="1288" max="1288" width="4" style="1" customWidth="1"/>
    <col min="1289" max="1296" width="10.85546875" style="1" customWidth="1"/>
    <col min="1297" max="1297" width="0.5703125" style="1" customWidth="1"/>
    <col min="1298" max="1496" width="11.42578125" style="1"/>
    <col min="1497" max="1497" width="2.85546875" style="1" customWidth="1"/>
    <col min="1498" max="1501" width="2.7109375" style="1" customWidth="1"/>
    <col min="1502" max="1502" width="2.85546875" style="1" customWidth="1"/>
    <col min="1503" max="1505" width="2.7109375" style="1" customWidth="1"/>
    <col min="1506" max="1506" width="2.42578125" style="1" customWidth="1"/>
    <col min="1507" max="1507" width="0.28515625" style="1" customWidth="1"/>
    <col min="1508" max="1508" width="1" style="1" customWidth="1"/>
    <col min="1509" max="1509" width="1.5703125" style="1" customWidth="1"/>
    <col min="1510" max="1522" width="2.7109375" style="1" customWidth="1"/>
    <col min="1523" max="1523" width="2.42578125" style="1" customWidth="1"/>
    <col min="1524" max="1524" width="0.28515625" style="1" customWidth="1"/>
    <col min="1525" max="1525" width="1.85546875" style="1" customWidth="1"/>
    <col min="1526" max="1526" width="0.85546875" style="1" customWidth="1"/>
    <col min="1527" max="1530" width="2.7109375" style="1" customWidth="1"/>
    <col min="1531" max="1531" width="3.28515625" style="1" customWidth="1"/>
    <col min="1532" max="1532" width="3.140625" style="1" customWidth="1"/>
    <col min="1533" max="1534" width="2.7109375" style="1" customWidth="1"/>
    <col min="1535" max="1536" width="0.85546875" style="1" customWidth="1"/>
    <col min="1537" max="1537" width="1" style="1" customWidth="1"/>
    <col min="1538" max="1540" width="10.85546875" style="1" customWidth="1"/>
    <col min="1541" max="1541" width="3.85546875" style="1" customWidth="1"/>
    <col min="1542" max="1542" width="7" style="1" customWidth="1"/>
    <col min="1543" max="1543" width="6.85546875" style="1" customWidth="1"/>
    <col min="1544" max="1544" width="4" style="1" customWidth="1"/>
    <col min="1545" max="1552" width="10.85546875" style="1" customWidth="1"/>
    <col min="1553" max="1553" width="0.5703125" style="1" customWidth="1"/>
    <col min="1554" max="1752" width="11.42578125" style="1"/>
    <col min="1753" max="1753" width="2.85546875" style="1" customWidth="1"/>
    <col min="1754" max="1757" width="2.7109375" style="1" customWidth="1"/>
    <col min="1758" max="1758" width="2.85546875" style="1" customWidth="1"/>
    <col min="1759" max="1761" width="2.7109375" style="1" customWidth="1"/>
    <col min="1762" max="1762" width="2.42578125" style="1" customWidth="1"/>
    <col min="1763" max="1763" width="0.28515625" style="1" customWidth="1"/>
    <col min="1764" max="1764" width="1" style="1" customWidth="1"/>
    <col min="1765" max="1765" width="1.5703125" style="1" customWidth="1"/>
    <col min="1766" max="1778" width="2.7109375" style="1" customWidth="1"/>
    <col min="1779" max="1779" width="2.42578125" style="1" customWidth="1"/>
    <col min="1780" max="1780" width="0.28515625" style="1" customWidth="1"/>
    <col min="1781" max="1781" width="1.85546875" style="1" customWidth="1"/>
    <col min="1782" max="1782" width="0.85546875" style="1" customWidth="1"/>
    <col min="1783" max="1786" width="2.7109375" style="1" customWidth="1"/>
    <col min="1787" max="1787" width="3.28515625" style="1" customWidth="1"/>
    <col min="1788" max="1788" width="3.140625" style="1" customWidth="1"/>
    <col min="1789" max="1790" width="2.7109375" style="1" customWidth="1"/>
    <col min="1791" max="1792" width="0.85546875" style="1" customWidth="1"/>
    <col min="1793" max="1793" width="1" style="1" customWidth="1"/>
    <col min="1794" max="1796" width="10.85546875" style="1" customWidth="1"/>
    <col min="1797" max="1797" width="3.85546875" style="1" customWidth="1"/>
    <col min="1798" max="1798" width="7" style="1" customWidth="1"/>
    <col min="1799" max="1799" width="6.85546875" style="1" customWidth="1"/>
    <col min="1800" max="1800" width="4" style="1" customWidth="1"/>
    <col min="1801" max="1808" width="10.85546875" style="1" customWidth="1"/>
    <col min="1809" max="1809" width="0.5703125" style="1" customWidth="1"/>
    <col min="1810" max="2008" width="11.42578125" style="1"/>
    <col min="2009" max="2009" width="2.85546875" style="1" customWidth="1"/>
    <col min="2010" max="2013" width="2.7109375" style="1" customWidth="1"/>
    <col min="2014" max="2014" width="2.85546875" style="1" customWidth="1"/>
    <col min="2015" max="2017" width="2.7109375" style="1" customWidth="1"/>
    <col min="2018" max="2018" width="2.42578125" style="1" customWidth="1"/>
    <col min="2019" max="2019" width="0.28515625" style="1" customWidth="1"/>
    <col min="2020" max="2020" width="1" style="1" customWidth="1"/>
    <col min="2021" max="2021" width="1.5703125" style="1" customWidth="1"/>
    <col min="2022" max="2034" width="2.7109375" style="1" customWidth="1"/>
    <col min="2035" max="2035" width="2.42578125" style="1" customWidth="1"/>
    <col min="2036" max="2036" width="0.28515625" style="1" customWidth="1"/>
    <col min="2037" max="2037" width="1.85546875" style="1" customWidth="1"/>
    <col min="2038" max="2038" width="0.85546875" style="1" customWidth="1"/>
    <col min="2039" max="2042" width="2.7109375" style="1" customWidth="1"/>
    <col min="2043" max="2043" width="3.28515625" style="1" customWidth="1"/>
    <col min="2044" max="2044" width="3.140625" style="1" customWidth="1"/>
    <col min="2045" max="2046" width="2.7109375" style="1" customWidth="1"/>
    <col min="2047" max="2048" width="0.85546875" style="1" customWidth="1"/>
    <col min="2049" max="2049" width="1" style="1" customWidth="1"/>
    <col min="2050" max="2052" width="10.85546875" style="1" customWidth="1"/>
    <col min="2053" max="2053" width="3.85546875" style="1" customWidth="1"/>
    <col min="2054" max="2054" width="7" style="1" customWidth="1"/>
    <col min="2055" max="2055" width="6.85546875" style="1" customWidth="1"/>
    <col min="2056" max="2056" width="4" style="1" customWidth="1"/>
    <col min="2057" max="2064" width="10.85546875" style="1" customWidth="1"/>
    <col min="2065" max="2065" width="0.5703125" style="1" customWidth="1"/>
    <col min="2066" max="2264" width="11.42578125" style="1"/>
    <col min="2265" max="2265" width="2.85546875" style="1" customWidth="1"/>
    <col min="2266" max="2269" width="2.7109375" style="1" customWidth="1"/>
    <col min="2270" max="2270" width="2.85546875" style="1" customWidth="1"/>
    <col min="2271" max="2273" width="2.7109375" style="1" customWidth="1"/>
    <col min="2274" max="2274" width="2.42578125" style="1" customWidth="1"/>
    <col min="2275" max="2275" width="0.28515625" style="1" customWidth="1"/>
    <col min="2276" max="2276" width="1" style="1" customWidth="1"/>
    <col min="2277" max="2277" width="1.5703125" style="1" customWidth="1"/>
    <col min="2278" max="2290" width="2.7109375" style="1" customWidth="1"/>
    <col min="2291" max="2291" width="2.42578125" style="1" customWidth="1"/>
    <col min="2292" max="2292" width="0.28515625" style="1" customWidth="1"/>
    <col min="2293" max="2293" width="1.85546875" style="1" customWidth="1"/>
    <col min="2294" max="2294" width="0.85546875" style="1" customWidth="1"/>
    <col min="2295" max="2298" width="2.7109375" style="1" customWidth="1"/>
    <col min="2299" max="2299" width="3.28515625" style="1" customWidth="1"/>
    <col min="2300" max="2300" width="3.140625" style="1" customWidth="1"/>
    <col min="2301" max="2302" width="2.7109375" style="1" customWidth="1"/>
    <col min="2303" max="2304" width="0.85546875" style="1" customWidth="1"/>
    <col min="2305" max="2305" width="1" style="1" customWidth="1"/>
    <col min="2306" max="2308" width="10.85546875" style="1" customWidth="1"/>
    <col min="2309" max="2309" width="3.85546875" style="1" customWidth="1"/>
    <col min="2310" max="2310" width="7" style="1" customWidth="1"/>
    <col min="2311" max="2311" width="6.85546875" style="1" customWidth="1"/>
    <col min="2312" max="2312" width="4" style="1" customWidth="1"/>
    <col min="2313" max="2320" width="10.85546875" style="1" customWidth="1"/>
    <col min="2321" max="2321" width="0.5703125" style="1" customWidth="1"/>
    <col min="2322" max="2520" width="11.42578125" style="1"/>
    <col min="2521" max="2521" width="2.85546875" style="1" customWidth="1"/>
    <col min="2522" max="2525" width="2.7109375" style="1" customWidth="1"/>
    <col min="2526" max="2526" width="2.85546875" style="1" customWidth="1"/>
    <col min="2527" max="2529" width="2.7109375" style="1" customWidth="1"/>
    <col min="2530" max="2530" width="2.42578125" style="1" customWidth="1"/>
    <col min="2531" max="2531" width="0.28515625" style="1" customWidth="1"/>
    <col min="2532" max="2532" width="1" style="1" customWidth="1"/>
    <col min="2533" max="2533" width="1.5703125" style="1" customWidth="1"/>
    <col min="2534" max="2546" width="2.7109375" style="1" customWidth="1"/>
    <col min="2547" max="2547" width="2.42578125" style="1" customWidth="1"/>
    <col min="2548" max="2548" width="0.28515625" style="1" customWidth="1"/>
    <col min="2549" max="2549" width="1.85546875" style="1" customWidth="1"/>
    <col min="2550" max="2550" width="0.85546875" style="1" customWidth="1"/>
    <col min="2551" max="2554" width="2.7109375" style="1" customWidth="1"/>
    <col min="2555" max="2555" width="3.28515625" style="1" customWidth="1"/>
    <col min="2556" max="2556" width="3.140625" style="1" customWidth="1"/>
    <col min="2557" max="2558" width="2.7109375" style="1" customWidth="1"/>
    <col min="2559" max="2560" width="0.85546875" style="1" customWidth="1"/>
    <col min="2561" max="2561" width="1" style="1" customWidth="1"/>
    <col min="2562" max="2564" width="10.85546875" style="1" customWidth="1"/>
    <col min="2565" max="2565" width="3.85546875" style="1" customWidth="1"/>
    <col min="2566" max="2566" width="7" style="1" customWidth="1"/>
    <col min="2567" max="2567" width="6.85546875" style="1" customWidth="1"/>
    <col min="2568" max="2568" width="4" style="1" customWidth="1"/>
    <col min="2569" max="2576" width="10.85546875" style="1" customWidth="1"/>
    <col min="2577" max="2577" width="0.5703125" style="1" customWidth="1"/>
    <col min="2578" max="2776" width="11.42578125" style="1"/>
    <col min="2777" max="2777" width="2.85546875" style="1" customWidth="1"/>
    <col min="2778" max="2781" width="2.7109375" style="1" customWidth="1"/>
    <col min="2782" max="2782" width="2.85546875" style="1" customWidth="1"/>
    <col min="2783" max="2785" width="2.7109375" style="1" customWidth="1"/>
    <col min="2786" max="2786" width="2.42578125" style="1" customWidth="1"/>
    <col min="2787" max="2787" width="0.28515625" style="1" customWidth="1"/>
    <col min="2788" max="2788" width="1" style="1" customWidth="1"/>
    <col min="2789" max="2789" width="1.5703125" style="1" customWidth="1"/>
    <col min="2790" max="2802" width="2.7109375" style="1" customWidth="1"/>
    <col min="2803" max="2803" width="2.42578125" style="1" customWidth="1"/>
    <col min="2804" max="2804" width="0.28515625" style="1" customWidth="1"/>
    <col min="2805" max="2805" width="1.85546875" style="1" customWidth="1"/>
    <col min="2806" max="2806" width="0.85546875" style="1" customWidth="1"/>
    <col min="2807" max="2810" width="2.7109375" style="1" customWidth="1"/>
    <col min="2811" max="2811" width="3.28515625" style="1" customWidth="1"/>
    <col min="2812" max="2812" width="3.140625" style="1" customWidth="1"/>
    <col min="2813" max="2814" width="2.7109375" style="1" customWidth="1"/>
    <col min="2815" max="2816" width="0.85546875" style="1" customWidth="1"/>
    <col min="2817" max="2817" width="1" style="1" customWidth="1"/>
    <col min="2818" max="2820" width="10.85546875" style="1" customWidth="1"/>
    <col min="2821" max="2821" width="3.85546875" style="1" customWidth="1"/>
    <col min="2822" max="2822" width="7" style="1" customWidth="1"/>
    <col min="2823" max="2823" width="6.85546875" style="1" customWidth="1"/>
    <col min="2824" max="2824" width="4" style="1" customWidth="1"/>
    <col min="2825" max="2832" width="10.85546875" style="1" customWidth="1"/>
    <col min="2833" max="2833" width="0.5703125" style="1" customWidth="1"/>
    <col min="2834" max="3032" width="11.42578125" style="1"/>
    <col min="3033" max="3033" width="2.85546875" style="1" customWidth="1"/>
    <col min="3034" max="3037" width="2.7109375" style="1" customWidth="1"/>
    <col min="3038" max="3038" width="2.85546875" style="1" customWidth="1"/>
    <col min="3039" max="3041" width="2.7109375" style="1" customWidth="1"/>
    <col min="3042" max="3042" width="2.42578125" style="1" customWidth="1"/>
    <col min="3043" max="3043" width="0.28515625" style="1" customWidth="1"/>
    <col min="3044" max="3044" width="1" style="1" customWidth="1"/>
    <col min="3045" max="3045" width="1.5703125" style="1" customWidth="1"/>
    <col min="3046" max="3058" width="2.7109375" style="1" customWidth="1"/>
    <col min="3059" max="3059" width="2.42578125" style="1" customWidth="1"/>
    <col min="3060" max="3060" width="0.28515625" style="1" customWidth="1"/>
    <col min="3061" max="3061" width="1.85546875" style="1" customWidth="1"/>
    <col min="3062" max="3062" width="0.85546875" style="1" customWidth="1"/>
    <col min="3063" max="3066" width="2.7109375" style="1" customWidth="1"/>
    <col min="3067" max="3067" width="3.28515625" style="1" customWidth="1"/>
    <col min="3068" max="3068" width="3.140625" style="1" customWidth="1"/>
    <col min="3069" max="3070" width="2.7109375" style="1" customWidth="1"/>
    <col min="3071" max="3072" width="0.85546875" style="1" customWidth="1"/>
    <col min="3073" max="3073" width="1" style="1" customWidth="1"/>
    <col min="3074" max="3076" width="10.85546875" style="1" customWidth="1"/>
    <col min="3077" max="3077" width="3.85546875" style="1" customWidth="1"/>
    <col min="3078" max="3078" width="7" style="1" customWidth="1"/>
    <col min="3079" max="3079" width="6.85546875" style="1" customWidth="1"/>
    <col min="3080" max="3080" width="4" style="1" customWidth="1"/>
    <col min="3081" max="3088" width="10.85546875" style="1" customWidth="1"/>
    <col min="3089" max="3089" width="0.5703125" style="1" customWidth="1"/>
    <col min="3090" max="3288" width="11.42578125" style="1"/>
    <col min="3289" max="3289" width="2.85546875" style="1" customWidth="1"/>
    <col min="3290" max="3293" width="2.7109375" style="1" customWidth="1"/>
    <col min="3294" max="3294" width="2.85546875" style="1" customWidth="1"/>
    <col min="3295" max="3297" width="2.7109375" style="1" customWidth="1"/>
    <col min="3298" max="3298" width="2.42578125" style="1" customWidth="1"/>
    <col min="3299" max="3299" width="0.28515625" style="1" customWidth="1"/>
    <col min="3300" max="3300" width="1" style="1" customWidth="1"/>
    <col min="3301" max="3301" width="1.5703125" style="1" customWidth="1"/>
    <col min="3302" max="3314" width="2.7109375" style="1" customWidth="1"/>
    <col min="3315" max="3315" width="2.42578125" style="1" customWidth="1"/>
    <col min="3316" max="3316" width="0.28515625" style="1" customWidth="1"/>
    <col min="3317" max="3317" width="1.85546875" style="1" customWidth="1"/>
    <col min="3318" max="3318" width="0.85546875" style="1" customWidth="1"/>
    <col min="3319" max="3322" width="2.7109375" style="1" customWidth="1"/>
    <col min="3323" max="3323" width="3.28515625" style="1" customWidth="1"/>
    <col min="3324" max="3324" width="3.140625" style="1" customWidth="1"/>
    <col min="3325" max="3326" width="2.7109375" style="1" customWidth="1"/>
    <col min="3327" max="3328" width="0.85546875" style="1" customWidth="1"/>
    <col min="3329" max="3329" width="1" style="1" customWidth="1"/>
    <col min="3330" max="3332" width="10.85546875" style="1" customWidth="1"/>
    <col min="3333" max="3333" width="3.85546875" style="1" customWidth="1"/>
    <col min="3334" max="3334" width="7" style="1" customWidth="1"/>
    <col min="3335" max="3335" width="6.85546875" style="1" customWidth="1"/>
    <col min="3336" max="3336" width="4" style="1" customWidth="1"/>
    <col min="3337" max="3344" width="10.85546875" style="1" customWidth="1"/>
    <col min="3345" max="3345" width="0.5703125" style="1" customWidth="1"/>
    <col min="3346" max="3544" width="11.42578125" style="1"/>
    <col min="3545" max="3545" width="2.85546875" style="1" customWidth="1"/>
    <col min="3546" max="3549" width="2.7109375" style="1" customWidth="1"/>
    <col min="3550" max="3550" width="2.85546875" style="1" customWidth="1"/>
    <col min="3551" max="3553" width="2.7109375" style="1" customWidth="1"/>
    <col min="3554" max="3554" width="2.42578125" style="1" customWidth="1"/>
    <col min="3555" max="3555" width="0.28515625" style="1" customWidth="1"/>
    <col min="3556" max="3556" width="1" style="1" customWidth="1"/>
    <col min="3557" max="3557" width="1.5703125" style="1" customWidth="1"/>
    <col min="3558" max="3570" width="2.7109375" style="1" customWidth="1"/>
    <col min="3571" max="3571" width="2.42578125" style="1" customWidth="1"/>
    <col min="3572" max="3572" width="0.28515625" style="1" customWidth="1"/>
    <col min="3573" max="3573" width="1.85546875" style="1" customWidth="1"/>
    <col min="3574" max="3574" width="0.85546875" style="1" customWidth="1"/>
    <col min="3575" max="3578" width="2.7109375" style="1" customWidth="1"/>
    <col min="3579" max="3579" width="3.28515625" style="1" customWidth="1"/>
    <col min="3580" max="3580" width="3.140625" style="1" customWidth="1"/>
    <col min="3581" max="3582" width="2.7109375" style="1" customWidth="1"/>
    <col min="3583" max="3584" width="0.85546875" style="1" customWidth="1"/>
    <col min="3585" max="3585" width="1" style="1" customWidth="1"/>
    <col min="3586" max="3588" width="10.85546875" style="1" customWidth="1"/>
    <col min="3589" max="3589" width="3.85546875" style="1" customWidth="1"/>
    <col min="3590" max="3590" width="7" style="1" customWidth="1"/>
    <col min="3591" max="3591" width="6.85546875" style="1" customWidth="1"/>
    <col min="3592" max="3592" width="4" style="1" customWidth="1"/>
    <col min="3593" max="3600" width="10.85546875" style="1" customWidth="1"/>
    <col min="3601" max="3601" width="0.5703125" style="1" customWidth="1"/>
    <col min="3602" max="3800" width="11.42578125" style="1"/>
    <col min="3801" max="3801" width="2.85546875" style="1" customWidth="1"/>
    <col min="3802" max="3805" width="2.7109375" style="1" customWidth="1"/>
    <col min="3806" max="3806" width="2.85546875" style="1" customWidth="1"/>
    <col min="3807" max="3809" width="2.7109375" style="1" customWidth="1"/>
    <col min="3810" max="3810" width="2.42578125" style="1" customWidth="1"/>
    <col min="3811" max="3811" width="0.28515625" style="1" customWidth="1"/>
    <col min="3812" max="3812" width="1" style="1" customWidth="1"/>
    <col min="3813" max="3813" width="1.5703125" style="1" customWidth="1"/>
    <col min="3814" max="3826" width="2.7109375" style="1" customWidth="1"/>
    <col min="3827" max="3827" width="2.42578125" style="1" customWidth="1"/>
    <col min="3828" max="3828" width="0.28515625" style="1" customWidth="1"/>
    <col min="3829" max="3829" width="1.85546875" style="1" customWidth="1"/>
    <col min="3830" max="3830" width="0.85546875" style="1" customWidth="1"/>
    <col min="3831" max="3834" width="2.7109375" style="1" customWidth="1"/>
    <col min="3835" max="3835" width="3.28515625" style="1" customWidth="1"/>
    <col min="3836" max="3836" width="3.140625" style="1" customWidth="1"/>
    <col min="3837" max="3838" width="2.7109375" style="1" customWidth="1"/>
    <col min="3839" max="3840" width="0.85546875" style="1" customWidth="1"/>
    <col min="3841" max="3841" width="1" style="1" customWidth="1"/>
    <col min="3842" max="3844" width="10.85546875" style="1" customWidth="1"/>
    <col min="3845" max="3845" width="3.85546875" style="1" customWidth="1"/>
    <col min="3846" max="3846" width="7" style="1" customWidth="1"/>
    <col min="3847" max="3847" width="6.85546875" style="1" customWidth="1"/>
    <col min="3848" max="3848" width="4" style="1" customWidth="1"/>
    <col min="3849" max="3856" width="10.85546875" style="1" customWidth="1"/>
    <col min="3857" max="3857" width="0.5703125" style="1" customWidth="1"/>
    <col min="3858" max="4056" width="11.42578125" style="1"/>
    <col min="4057" max="4057" width="2.85546875" style="1" customWidth="1"/>
    <col min="4058" max="4061" width="2.7109375" style="1" customWidth="1"/>
    <col min="4062" max="4062" width="2.85546875" style="1" customWidth="1"/>
    <col min="4063" max="4065" width="2.7109375" style="1" customWidth="1"/>
    <col min="4066" max="4066" width="2.42578125" style="1" customWidth="1"/>
    <col min="4067" max="4067" width="0.28515625" style="1" customWidth="1"/>
    <col min="4068" max="4068" width="1" style="1" customWidth="1"/>
    <col min="4069" max="4069" width="1.5703125" style="1" customWidth="1"/>
    <col min="4070" max="4082" width="2.7109375" style="1" customWidth="1"/>
    <col min="4083" max="4083" width="2.42578125" style="1" customWidth="1"/>
    <col min="4084" max="4084" width="0.28515625" style="1" customWidth="1"/>
    <col min="4085" max="4085" width="1.85546875" style="1" customWidth="1"/>
    <col min="4086" max="4086" width="0.85546875" style="1" customWidth="1"/>
    <col min="4087" max="4090" width="2.7109375" style="1" customWidth="1"/>
    <col min="4091" max="4091" width="3.28515625" style="1" customWidth="1"/>
    <col min="4092" max="4092" width="3.140625" style="1" customWidth="1"/>
    <col min="4093" max="4094" width="2.7109375" style="1" customWidth="1"/>
    <col min="4095" max="4096" width="0.85546875" style="1" customWidth="1"/>
    <col min="4097" max="4097" width="1" style="1" customWidth="1"/>
    <col min="4098" max="4100" width="10.85546875" style="1" customWidth="1"/>
    <col min="4101" max="4101" width="3.85546875" style="1" customWidth="1"/>
    <col min="4102" max="4102" width="7" style="1" customWidth="1"/>
    <col min="4103" max="4103" width="6.85546875" style="1" customWidth="1"/>
    <col min="4104" max="4104" width="4" style="1" customWidth="1"/>
    <col min="4105" max="4112" width="10.85546875" style="1" customWidth="1"/>
    <col min="4113" max="4113" width="0.5703125" style="1" customWidth="1"/>
    <col min="4114" max="4312" width="11.42578125" style="1"/>
    <col min="4313" max="4313" width="2.85546875" style="1" customWidth="1"/>
    <col min="4314" max="4317" width="2.7109375" style="1" customWidth="1"/>
    <col min="4318" max="4318" width="2.85546875" style="1" customWidth="1"/>
    <col min="4319" max="4321" width="2.7109375" style="1" customWidth="1"/>
    <col min="4322" max="4322" width="2.42578125" style="1" customWidth="1"/>
    <col min="4323" max="4323" width="0.28515625" style="1" customWidth="1"/>
    <col min="4324" max="4324" width="1" style="1" customWidth="1"/>
    <col min="4325" max="4325" width="1.5703125" style="1" customWidth="1"/>
    <col min="4326" max="4338" width="2.7109375" style="1" customWidth="1"/>
    <col min="4339" max="4339" width="2.42578125" style="1" customWidth="1"/>
    <col min="4340" max="4340" width="0.28515625" style="1" customWidth="1"/>
    <col min="4341" max="4341" width="1.85546875" style="1" customWidth="1"/>
    <col min="4342" max="4342" width="0.85546875" style="1" customWidth="1"/>
    <col min="4343" max="4346" width="2.7109375" style="1" customWidth="1"/>
    <col min="4347" max="4347" width="3.28515625" style="1" customWidth="1"/>
    <col min="4348" max="4348" width="3.140625" style="1" customWidth="1"/>
    <col min="4349" max="4350" width="2.7109375" style="1" customWidth="1"/>
    <col min="4351" max="4352" width="0.85546875" style="1" customWidth="1"/>
    <col min="4353" max="4353" width="1" style="1" customWidth="1"/>
    <col min="4354" max="4356" width="10.85546875" style="1" customWidth="1"/>
    <col min="4357" max="4357" width="3.85546875" style="1" customWidth="1"/>
    <col min="4358" max="4358" width="7" style="1" customWidth="1"/>
    <col min="4359" max="4359" width="6.85546875" style="1" customWidth="1"/>
    <col min="4360" max="4360" width="4" style="1" customWidth="1"/>
    <col min="4361" max="4368" width="10.85546875" style="1" customWidth="1"/>
    <col min="4369" max="4369" width="0.5703125" style="1" customWidth="1"/>
    <col min="4370" max="4568" width="11.42578125" style="1"/>
    <col min="4569" max="4569" width="2.85546875" style="1" customWidth="1"/>
    <col min="4570" max="4573" width="2.7109375" style="1" customWidth="1"/>
    <col min="4574" max="4574" width="2.85546875" style="1" customWidth="1"/>
    <col min="4575" max="4577" width="2.7109375" style="1" customWidth="1"/>
    <col min="4578" max="4578" width="2.42578125" style="1" customWidth="1"/>
    <col min="4579" max="4579" width="0.28515625" style="1" customWidth="1"/>
    <col min="4580" max="4580" width="1" style="1" customWidth="1"/>
    <col min="4581" max="4581" width="1.5703125" style="1" customWidth="1"/>
    <col min="4582" max="4594" width="2.7109375" style="1" customWidth="1"/>
    <col min="4595" max="4595" width="2.42578125" style="1" customWidth="1"/>
    <col min="4596" max="4596" width="0.28515625" style="1" customWidth="1"/>
    <col min="4597" max="4597" width="1.85546875" style="1" customWidth="1"/>
    <col min="4598" max="4598" width="0.85546875" style="1" customWidth="1"/>
    <col min="4599" max="4602" width="2.7109375" style="1" customWidth="1"/>
    <col min="4603" max="4603" width="3.28515625" style="1" customWidth="1"/>
    <col min="4604" max="4604" width="3.140625" style="1" customWidth="1"/>
    <col min="4605" max="4606" width="2.7109375" style="1" customWidth="1"/>
    <col min="4607" max="4608" width="0.85546875" style="1" customWidth="1"/>
    <col min="4609" max="4609" width="1" style="1" customWidth="1"/>
    <col min="4610" max="4612" width="10.85546875" style="1" customWidth="1"/>
    <col min="4613" max="4613" width="3.85546875" style="1" customWidth="1"/>
    <col min="4614" max="4614" width="7" style="1" customWidth="1"/>
    <col min="4615" max="4615" width="6.85546875" style="1" customWidth="1"/>
    <col min="4616" max="4616" width="4" style="1" customWidth="1"/>
    <col min="4617" max="4624" width="10.85546875" style="1" customWidth="1"/>
    <col min="4625" max="4625" width="0.5703125" style="1" customWidth="1"/>
    <col min="4626" max="4824" width="11.42578125" style="1"/>
    <col min="4825" max="4825" width="2.85546875" style="1" customWidth="1"/>
    <col min="4826" max="4829" width="2.7109375" style="1" customWidth="1"/>
    <col min="4830" max="4830" width="2.85546875" style="1" customWidth="1"/>
    <col min="4831" max="4833" width="2.7109375" style="1" customWidth="1"/>
    <col min="4834" max="4834" width="2.42578125" style="1" customWidth="1"/>
    <col min="4835" max="4835" width="0.28515625" style="1" customWidth="1"/>
    <col min="4836" max="4836" width="1" style="1" customWidth="1"/>
    <col min="4837" max="4837" width="1.5703125" style="1" customWidth="1"/>
    <col min="4838" max="4850" width="2.7109375" style="1" customWidth="1"/>
    <col min="4851" max="4851" width="2.42578125" style="1" customWidth="1"/>
    <col min="4852" max="4852" width="0.28515625" style="1" customWidth="1"/>
    <col min="4853" max="4853" width="1.85546875" style="1" customWidth="1"/>
    <col min="4854" max="4854" width="0.85546875" style="1" customWidth="1"/>
    <col min="4855" max="4858" width="2.7109375" style="1" customWidth="1"/>
    <col min="4859" max="4859" width="3.28515625" style="1" customWidth="1"/>
    <col min="4860" max="4860" width="3.140625" style="1" customWidth="1"/>
    <col min="4861" max="4862" width="2.7109375" style="1" customWidth="1"/>
    <col min="4863" max="4864" width="0.85546875" style="1" customWidth="1"/>
    <col min="4865" max="4865" width="1" style="1" customWidth="1"/>
    <col min="4866" max="4868" width="10.85546875" style="1" customWidth="1"/>
    <col min="4869" max="4869" width="3.85546875" style="1" customWidth="1"/>
    <col min="4870" max="4870" width="7" style="1" customWidth="1"/>
    <col min="4871" max="4871" width="6.85546875" style="1" customWidth="1"/>
    <col min="4872" max="4872" width="4" style="1" customWidth="1"/>
    <col min="4873" max="4880" width="10.85546875" style="1" customWidth="1"/>
    <col min="4881" max="4881" width="0.5703125" style="1" customWidth="1"/>
    <col min="4882" max="5080" width="11.42578125" style="1"/>
    <col min="5081" max="5081" width="2.85546875" style="1" customWidth="1"/>
    <col min="5082" max="5085" width="2.7109375" style="1" customWidth="1"/>
    <col min="5086" max="5086" width="2.85546875" style="1" customWidth="1"/>
    <col min="5087" max="5089" width="2.7109375" style="1" customWidth="1"/>
    <col min="5090" max="5090" width="2.42578125" style="1" customWidth="1"/>
    <col min="5091" max="5091" width="0.28515625" style="1" customWidth="1"/>
    <col min="5092" max="5092" width="1" style="1" customWidth="1"/>
    <col min="5093" max="5093" width="1.5703125" style="1" customWidth="1"/>
    <col min="5094" max="5106" width="2.7109375" style="1" customWidth="1"/>
    <col min="5107" max="5107" width="2.42578125" style="1" customWidth="1"/>
    <col min="5108" max="5108" width="0.28515625" style="1" customWidth="1"/>
    <col min="5109" max="5109" width="1.85546875" style="1" customWidth="1"/>
    <col min="5110" max="5110" width="0.85546875" style="1" customWidth="1"/>
    <col min="5111" max="5114" width="2.7109375" style="1" customWidth="1"/>
    <col min="5115" max="5115" width="3.28515625" style="1" customWidth="1"/>
    <col min="5116" max="5116" width="3.140625" style="1" customWidth="1"/>
    <col min="5117" max="5118" width="2.7109375" style="1" customWidth="1"/>
    <col min="5119" max="5120" width="0.85546875" style="1" customWidth="1"/>
    <col min="5121" max="5121" width="1" style="1" customWidth="1"/>
    <col min="5122" max="5124" width="10.85546875" style="1" customWidth="1"/>
    <col min="5125" max="5125" width="3.85546875" style="1" customWidth="1"/>
    <col min="5126" max="5126" width="7" style="1" customWidth="1"/>
    <col min="5127" max="5127" width="6.85546875" style="1" customWidth="1"/>
    <col min="5128" max="5128" width="4" style="1" customWidth="1"/>
    <col min="5129" max="5136" width="10.85546875" style="1" customWidth="1"/>
    <col min="5137" max="5137" width="0.5703125" style="1" customWidth="1"/>
    <col min="5138" max="5336" width="11.42578125" style="1"/>
    <col min="5337" max="5337" width="2.85546875" style="1" customWidth="1"/>
    <col min="5338" max="5341" width="2.7109375" style="1" customWidth="1"/>
    <col min="5342" max="5342" width="2.85546875" style="1" customWidth="1"/>
    <col min="5343" max="5345" width="2.7109375" style="1" customWidth="1"/>
    <col min="5346" max="5346" width="2.42578125" style="1" customWidth="1"/>
    <col min="5347" max="5347" width="0.28515625" style="1" customWidth="1"/>
    <col min="5348" max="5348" width="1" style="1" customWidth="1"/>
    <col min="5349" max="5349" width="1.5703125" style="1" customWidth="1"/>
    <col min="5350" max="5362" width="2.7109375" style="1" customWidth="1"/>
    <col min="5363" max="5363" width="2.42578125" style="1" customWidth="1"/>
    <col min="5364" max="5364" width="0.28515625" style="1" customWidth="1"/>
    <col min="5365" max="5365" width="1.85546875" style="1" customWidth="1"/>
    <col min="5366" max="5366" width="0.85546875" style="1" customWidth="1"/>
    <col min="5367" max="5370" width="2.7109375" style="1" customWidth="1"/>
    <col min="5371" max="5371" width="3.28515625" style="1" customWidth="1"/>
    <col min="5372" max="5372" width="3.140625" style="1" customWidth="1"/>
    <col min="5373" max="5374" width="2.7109375" style="1" customWidth="1"/>
    <col min="5375" max="5376" width="0.85546875" style="1" customWidth="1"/>
    <col min="5377" max="5377" width="1" style="1" customWidth="1"/>
    <col min="5378" max="5380" width="10.85546875" style="1" customWidth="1"/>
    <col min="5381" max="5381" width="3.85546875" style="1" customWidth="1"/>
    <col min="5382" max="5382" width="7" style="1" customWidth="1"/>
    <col min="5383" max="5383" width="6.85546875" style="1" customWidth="1"/>
    <col min="5384" max="5384" width="4" style="1" customWidth="1"/>
    <col min="5385" max="5392" width="10.85546875" style="1" customWidth="1"/>
    <col min="5393" max="5393" width="0.5703125" style="1" customWidth="1"/>
    <col min="5394" max="5592" width="11.42578125" style="1"/>
    <col min="5593" max="5593" width="2.85546875" style="1" customWidth="1"/>
    <col min="5594" max="5597" width="2.7109375" style="1" customWidth="1"/>
    <col min="5598" max="5598" width="2.85546875" style="1" customWidth="1"/>
    <col min="5599" max="5601" width="2.7109375" style="1" customWidth="1"/>
    <col min="5602" max="5602" width="2.42578125" style="1" customWidth="1"/>
    <col min="5603" max="5603" width="0.28515625" style="1" customWidth="1"/>
    <col min="5604" max="5604" width="1" style="1" customWidth="1"/>
    <col min="5605" max="5605" width="1.5703125" style="1" customWidth="1"/>
    <col min="5606" max="5618" width="2.7109375" style="1" customWidth="1"/>
    <col min="5619" max="5619" width="2.42578125" style="1" customWidth="1"/>
    <col min="5620" max="5620" width="0.28515625" style="1" customWidth="1"/>
    <col min="5621" max="5621" width="1.85546875" style="1" customWidth="1"/>
    <col min="5622" max="5622" width="0.85546875" style="1" customWidth="1"/>
    <col min="5623" max="5626" width="2.7109375" style="1" customWidth="1"/>
    <col min="5627" max="5627" width="3.28515625" style="1" customWidth="1"/>
    <col min="5628" max="5628" width="3.140625" style="1" customWidth="1"/>
    <col min="5629" max="5630" width="2.7109375" style="1" customWidth="1"/>
    <col min="5631" max="5632" width="0.85546875" style="1" customWidth="1"/>
    <col min="5633" max="5633" width="1" style="1" customWidth="1"/>
    <col min="5634" max="5636" width="10.85546875" style="1" customWidth="1"/>
    <col min="5637" max="5637" width="3.85546875" style="1" customWidth="1"/>
    <col min="5638" max="5638" width="7" style="1" customWidth="1"/>
    <col min="5639" max="5639" width="6.85546875" style="1" customWidth="1"/>
    <col min="5640" max="5640" width="4" style="1" customWidth="1"/>
    <col min="5641" max="5648" width="10.85546875" style="1" customWidth="1"/>
    <col min="5649" max="5649" width="0.5703125" style="1" customWidth="1"/>
    <col min="5650" max="5848" width="11.42578125" style="1"/>
    <col min="5849" max="5849" width="2.85546875" style="1" customWidth="1"/>
    <col min="5850" max="5853" width="2.7109375" style="1" customWidth="1"/>
    <col min="5854" max="5854" width="2.85546875" style="1" customWidth="1"/>
    <col min="5855" max="5857" width="2.7109375" style="1" customWidth="1"/>
    <col min="5858" max="5858" width="2.42578125" style="1" customWidth="1"/>
    <col min="5859" max="5859" width="0.28515625" style="1" customWidth="1"/>
    <col min="5860" max="5860" width="1" style="1" customWidth="1"/>
    <col min="5861" max="5861" width="1.5703125" style="1" customWidth="1"/>
    <col min="5862" max="5874" width="2.7109375" style="1" customWidth="1"/>
    <col min="5875" max="5875" width="2.42578125" style="1" customWidth="1"/>
    <col min="5876" max="5876" width="0.28515625" style="1" customWidth="1"/>
    <col min="5877" max="5877" width="1.85546875" style="1" customWidth="1"/>
    <col min="5878" max="5878" width="0.85546875" style="1" customWidth="1"/>
    <col min="5879" max="5882" width="2.7109375" style="1" customWidth="1"/>
    <col min="5883" max="5883" width="3.28515625" style="1" customWidth="1"/>
    <col min="5884" max="5884" width="3.140625" style="1" customWidth="1"/>
    <col min="5885" max="5886" width="2.7109375" style="1" customWidth="1"/>
    <col min="5887" max="5888" width="0.85546875" style="1" customWidth="1"/>
    <col min="5889" max="5889" width="1" style="1" customWidth="1"/>
    <col min="5890" max="5892" width="10.85546875" style="1" customWidth="1"/>
    <col min="5893" max="5893" width="3.85546875" style="1" customWidth="1"/>
    <col min="5894" max="5894" width="7" style="1" customWidth="1"/>
    <col min="5895" max="5895" width="6.85546875" style="1" customWidth="1"/>
    <col min="5896" max="5896" width="4" style="1" customWidth="1"/>
    <col min="5897" max="5904" width="10.85546875" style="1" customWidth="1"/>
    <col min="5905" max="5905" width="0.5703125" style="1" customWidth="1"/>
    <col min="5906" max="6104" width="11.42578125" style="1"/>
    <col min="6105" max="6105" width="2.85546875" style="1" customWidth="1"/>
    <col min="6106" max="6109" width="2.7109375" style="1" customWidth="1"/>
    <col min="6110" max="6110" width="2.85546875" style="1" customWidth="1"/>
    <col min="6111" max="6113" width="2.7109375" style="1" customWidth="1"/>
    <col min="6114" max="6114" width="2.42578125" style="1" customWidth="1"/>
    <col min="6115" max="6115" width="0.28515625" style="1" customWidth="1"/>
    <col min="6116" max="6116" width="1" style="1" customWidth="1"/>
    <col min="6117" max="6117" width="1.5703125" style="1" customWidth="1"/>
    <col min="6118" max="6130" width="2.7109375" style="1" customWidth="1"/>
    <col min="6131" max="6131" width="2.42578125" style="1" customWidth="1"/>
    <col min="6132" max="6132" width="0.28515625" style="1" customWidth="1"/>
    <col min="6133" max="6133" width="1.85546875" style="1" customWidth="1"/>
    <col min="6134" max="6134" width="0.85546875" style="1" customWidth="1"/>
    <col min="6135" max="6138" width="2.7109375" style="1" customWidth="1"/>
    <col min="6139" max="6139" width="3.28515625" style="1" customWidth="1"/>
    <col min="6140" max="6140" width="3.140625" style="1" customWidth="1"/>
    <col min="6141" max="6142" width="2.7109375" style="1" customWidth="1"/>
    <col min="6143" max="6144" width="0.85546875" style="1" customWidth="1"/>
    <col min="6145" max="6145" width="1" style="1" customWidth="1"/>
    <col min="6146" max="6148" width="10.85546875" style="1" customWidth="1"/>
    <col min="6149" max="6149" width="3.85546875" style="1" customWidth="1"/>
    <col min="6150" max="6150" width="7" style="1" customWidth="1"/>
    <col min="6151" max="6151" width="6.85546875" style="1" customWidth="1"/>
    <col min="6152" max="6152" width="4" style="1" customWidth="1"/>
    <col min="6153" max="6160" width="10.85546875" style="1" customWidth="1"/>
    <col min="6161" max="6161" width="0.5703125" style="1" customWidth="1"/>
    <col min="6162" max="6360" width="11.42578125" style="1"/>
    <col min="6361" max="6361" width="2.85546875" style="1" customWidth="1"/>
    <col min="6362" max="6365" width="2.7109375" style="1" customWidth="1"/>
    <col min="6366" max="6366" width="2.85546875" style="1" customWidth="1"/>
    <col min="6367" max="6369" width="2.7109375" style="1" customWidth="1"/>
    <col min="6370" max="6370" width="2.42578125" style="1" customWidth="1"/>
    <col min="6371" max="6371" width="0.28515625" style="1" customWidth="1"/>
    <col min="6372" max="6372" width="1" style="1" customWidth="1"/>
    <col min="6373" max="6373" width="1.5703125" style="1" customWidth="1"/>
    <col min="6374" max="6386" width="2.7109375" style="1" customWidth="1"/>
    <col min="6387" max="6387" width="2.42578125" style="1" customWidth="1"/>
    <col min="6388" max="6388" width="0.28515625" style="1" customWidth="1"/>
    <col min="6389" max="6389" width="1.85546875" style="1" customWidth="1"/>
    <col min="6390" max="6390" width="0.85546875" style="1" customWidth="1"/>
    <col min="6391" max="6394" width="2.7109375" style="1" customWidth="1"/>
    <col min="6395" max="6395" width="3.28515625" style="1" customWidth="1"/>
    <col min="6396" max="6396" width="3.140625" style="1" customWidth="1"/>
    <col min="6397" max="6398" width="2.7109375" style="1" customWidth="1"/>
    <col min="6399" max="6400" width="0.85546875" style="1" customWidth="1"/>
    <col min="6401" max="6401" width="1" style="1" customWidth="1"/>
    <col min="6402" max="6404" width="10.85546875" style="1" customWidth="1"/>
    <col min="6405" max="6405" width="3.85546875" style="1" customWidth="1"/>
    <col min="6406" max="6406" width="7" style="1" customWidth="1"/>
    <col min="6407" max="6407" width="6.85546875" style="1" customWidth="1"/>
    <col min="6408" max="6408" width="4" style="1" customWidth="1"/>
    <col min="6409" max="6416" width="10.85546875" style="1" customWidth="1"/>
    <col min="6417" max="6417" width="0.5703125" style="1" customWidth="1"/>
    <col min="6418" max="6616" width="11.42578125" style="1"/>
    <col min="6617" max="6617" width="2.85546875" style="1" customWidth="1"/>
    <col min="6618" max="6621" width="2.7109375" style="1" customWidth="1"/>
    <col min="6622" max="6622" width="2.85546875" style="1" customWidth="1"/>
    <col min="6623" max="6625" width="2.7109375" style="1" customWidth="1"/>
    <col min="6626" max="6626" width="2.42578125" style="1" customWidth="1"/>
    <col min="6627" max="6627" width="0.28515625" style="1" customWidth="1"/>
    <col min="6628" max="6628" width="1" style="1" customWidth="1"/>
    <col min="6629" max="6629" width="1.5703125" style="1" customWidth="1"/>
    <col min="6630" max="6642" width="2.7109375" style="1" customWidth="1"/>
    <col min="6643" max="6643" width="2.42578125" style="1" customWidth="1"/>
    <col min="6644" max="6644" width="0.28515625" style="1" customWidth="1"/>
    <col min="6645" max="6645" width="1.85546875" style="1" customWidth="1"/>
    <col min="6646" max="6646" width="0.85546875" style="1" customWidth="1"/>
    <col min="6647" max="6650" width="2.7109375" style="1" customWidth="1"/>
    <col min="6651" max="6651" width="3.28515625" style="1" customWidth="1"/>
    <col min="6652" max="6652" width="3.140625" style="1" customWidth="1"/>
    <col min="6653" max="6654" width="2.7109375" style="1" customWidth="1"/>
    <col min="6655" max="6656" width="0.85546875" style="1" customWidth="1"/>
    <col min="6657" max="6657" width="1" style="1" customWidth="1"/>
    <col min="6658" max="6660" width="10.85546875" style="1" customWidth="1"/>
    <col min="6661" max="6661" width="3.85546875" style="1" customWidth="1"/>
    <col min="6662" max="6662" width="7" style="1" customWidth="1"/>
    <col min="6663" max="6663" width="6.85546875" style="1" customWidth="1"/>
    <col min="6664" max="6664" width="4" style="1" customWidth="1"/>
    <col min="6665" max="6672" width="10.85546875" style="1" customWidth="1"/>
    <col min="6673" max="6673" width="0.5703125" style="1" customWidth="1"/>
    <col min="6674" max="6872" width="11.42578125" style="1"/>
    <col min="6873" max="6873" width="2.85546875" style="1" customWidth="1"/>
    <col min="6874" max="6877" width="2.7109375" style="1" customWidth="1"/>
    <col min="6878" max="6878" width="2.85546875" style="1" customWidth="1"/>
    <col min="6879" max="6881" width="2.7109375" style="1" customWidth="1"/>
    <col min="6882" max="6882" width="2.42578125" style="1" customWidth="1"/>
    <col min="6883" max="6883" width="0.28515625" style="1" customWidth="1"/>
    <col min="6884" max="6884" width="1" style="1" customWidth="1"/>
    <col min="6885" max="6885" width="1.5703125" style="1" customWidth="1"/>
    <col min="6886" max="6898" width="2.7109375" style="1" customWidth="1"/>
    <col min="6899" max="6899" width="2.42578125" style="1" customWidth="1"/>
    <col min="6900" max="6900" width="0.28515625" style="1" customWidth="1"/>
    <col min="6901" max="6901" width="1.85546875" style="1" customWidth="1"/>
    <col min="6902" max="6902" width="0.85546875" style="1" customWidth="1"/>
    <col min="6903" max="6906" width="2.7109375" style="1" customWidth="1"/>
    <col min="6907" max="6907" width="3.28515625" style="1" customWidth="1"/>
    <col min="6908" max="6908" width="3.140625" style="1" customWidth="1"/>
    <col min="6909" max="6910" width="2.7109375" style="1" customWidth="1"/>
    <col min="6911" max="6912" width="0.85546875" style="1" customWidth="1"/>
    <col min="6913" max="6913" width="1" style="1" customWidth="1"/>
    <col min="6914" max="6916" width="10.85546875" style="1" customWidth="1"/>
    <col min="6917" max="6917" width="3.85546875" style="1" customWidth="1"/>
    <col min="6918" max="6918" width="7" style="1" customWidth="1"/>
    <col min="6919" max="6919" width="6.85546875" style="1" customWidth="1"/>
    <col min="6920" max="6920" width="4" style="1" customWidth="1"/>
    <col min="6921" max="6928" width="10.85546875" style="1" customWidth="1"/>
    <col min="6929" max="6929" width="0.5703125" style="1" customWidth="1"/>
    <col min="6930" max="7128" width="11.42578125" style="1"/>
    <col min="7129" max="7129" width="2.85546875" style="1" customWidth="1"/>
    <col min="7130" max="7133" width="2.7109375" style="1" customWidth="1"/>
    <col min="7134" max="7134" width="2.85546875" style="1" customWidth="1"/>
    <col min="7135" max="7137" width="2.7109375" style="1" customWidth="1"/>
    <col min="7138" max="7138" width="2.42578125" style="1" customWidth="1"/>
    <col min="7139" max="7139" width="0.28515625" style="1" customWidth="1"/>
    <col min="7140" max="7140" width="1" style="1" customWidth="1"/>
    <col min="7141" max="7141" width="1.5703125" style="1" customWidth="1"/>
    <col min="7142" max="7154" width="2.7109375" style="1" customWidth="1"/>
    <col min="7155" max="7155" width="2.42578125" style="1" customWidth="1"/>
    <col min="7156" max="7156" width="0.28515625" style="1" customWidth="1"/>
    <col min="7157" max="7157" width="1.85546875" style="1" customWidth="1"/>
    <col min="7158" max="7158" width="0.85546875" style="1" customWidth="1"/>
    <col min="7159" max="7162" width="2.7109375" style="1" customWidth="1"/>
    <col min="7163" max="7163" width="3.28515625" style="1" customWidth="1"/>
    <col min="7164" max="7164" width="3.140625" style="1" customWidth="1"/>
    <col min="7165" max="7166" width="2.7109375" style="1" customWidth="1"/>
    <col min="7167" max="7168" width="0.85546875" style="1" customWidth="1"/>
    <col min="7169" max="7169" width="1" style="1" customWidth="1"/>
    <col min="7170" max="7172" width="10.85546875" style="1" customWidth="1"/>
    <col min="7173" max="7173" width="3.85546875" style="1" customWidth="1"/>
    <col min="7174" max="7174" width="7" style="1" customWidth="1"/>
    <col min="7175" max="7175" width="6.85546875" style="1" customWidth="1"/>
    <col min="7176" max="7176" width="4" style="1" customWidth="1"/>
    <col min="7177" max="7184" width="10.85546875" style="1" customWidth="1"/>
    <col min="7185" max="7185" width="0.5703125" style="1" customWidth="1"/>
    <col min="7186" max="7384" width="11.42578125" style="1"/>
    <col min="7385" max="7385" width="2.85546875" style="1" customWidth="1"/>
    <col min="7386" max="7389" width="2.7109375" style="1" customWidth="1"/>
    <col min="7390" max="7390" width="2.85546875" style="1" customWidth="1"/>
    <col min="7391" max="7393" width="2.7109375" style="1" customWidth="1"/>
    <col min="7394" max="7394" width="2.42578125" style="1" customWidth="1"/>
    <col min="7395" max="7395" width="0.28515625" style="1" customWidth="1"/>
    <col min="7396" max="7396" width="1" style="1" customWidth="1"/>
    <col min="7397" max="7397" width="1.5703125" style="1" customWidth="1"/>
    <col min="7398" max="7410" width="2.7109375" style="1" customWidth="1"/>
    <col min="7411" max="7411" width="2.42578125" style="1" customWidth="1"/>
    <col min="7412" max="7412" width="0.28515625" style="1" customWidth="1"/>
    <col min="7413" max="7413" width="1.85546875" style="1" customWidth="1"/>
    <col min="7414" max="7414" width="0.85546875" style="1" customWidth="1"/>
    <col min="7415" max="7418" width="2.7109375" style="1" customWidth="1"/>
    <col min="7419" max="7419" width="3.28515625" style="1" customWidth="1"/>
    <col min="7420" max="7420" width="3.140625" style="1" customWidth="1"/>
    <col min="7421" max="7422" width="2.7109375" style="1" customWidth="1"/>
    <col min="7423" max="7424" width="0.85546875" style="1" customWidth="1"/>
    <col min="7425" max="7425" width="1" style="1" customWidth="1"/>
    <col min="7426" max="7428" width="10.85546875" style="1" customWidth="1"/>
    <col min="7429" max="7429" width="3.85546875" style="1" customWidth="1"/>
    <col min="7430" max="7430" width="7" style="1" customWidth="1"/>
    <col min="7431" max="7431" width="6.85546875" style="1" customWidth="1"/>
    <col min="7432" max="7432" width="4" style="1" customWidth="1"/>
    <col min="7433" max="7440" width="10.85546875" style="1" customWidth="1"/>
    <col min="7441" max="7441" width="0.5703125" style="1" customWidth="1"/>
    <col min="7442" max="7640" width="11.42578125" style="1"/>
    <col min="7641" max="7641" width="2.85546875" style="1" customWidth="1"/>
    <col min="7642" max="7645" width="2.7109375" style="1" customWidth="1"/>
    <col min="7646" max="7646" width="2.85546875" style="1" customWidth="1"/>
    <col min="7647" max="7649" width="2.7109375" style="1" customWidth="1"/>
    <col min="7650" max="7650" width="2.42578125" style="1" customWidth="1"/>
    <col min="7651" max="7651" width="0.28515625" style="1" customWidth="1"/>
    <col min="7652" max="7652" width="1" style="1" customWidth="1"/>
    <col min="7653" max="7653" width="1.5703125" style="1" customWidth="1"/>
    <col min="7654" max="7666" width="2.7109375" style="1" customWidth="1"/>
    <col min="7667" max="7667" width="2.42578125" style="1" customWidth="1"/>
    <col min="7668" max="7668" width="0.28515625" style="1" customWidth="1"/>
    <col min="7669" max="7669" width="1.85546875" style="1" customWidth="1"/>
    <col min="7670" max="7670" width="0.85546875" style="1" customWidth="1"/>
    <col min="7671" max="7674" width="2.7109375" style="1" customWidth="1"/>
    <col min="7675" max="7675" width="3.28515625" style="1" customWidth="1"/>
    <col min="7676" max="7676" width="3.140625" style="1" customWidth="1"/>
    <col min="7677" max="7678" width="2.7109375" style="1" customWidth="1"/>
    <col min="7679" max="7680" width="0.85546875" style="1" customWidth="1"/>
    <col min="7681" max="7681" width="1" style="1" customWidth="1"/>
    <col min="7682" max="7684" width="10.85546875" style="1" customWidth="1"/>
    <col min="7685" max="7685" width="3.85546875" style="1" customWidth="1"/>
    <col min="7686" max="7686" width="7" style="1" customWidth="1"/>
    <col min="7687" max="7687" width="6.85546875" style="1" customWidth="1"/>
    <col min="7688" max="7688" width="4" style="1" customWidth="1"/>
    <col min="7689" max="7696" width="10.85546875" style="1" customWidth="1"/>
    <col min="7697" max="7697" width="0.5703125" style="1" customWidth="1"/>
    <col min="7698" max="7896" width="11.42578125" style="1"/>
    <col min="7897" max="7897" width="2.85546875" style="1" customWidth="1"/>
    <col min="7898" max="7901" width="2.7109375" style="1" customWidth="1"/>
    <col min="7902" max="7902" width="2.85546875" style="1" customWidth="1"/>
    <col min="7903" max="7905" width="2.7109375" style="1" customWidth="1"/>
    <col min="7906" max="7906" width="2.42578125" style="1" customWidth="1"/>
    <col min="7907" max="7907" width="0.28515625" style="1" customWidth="1"/>
    <col min="7908" max="7908" width="1" style="1" customWidth="1"/>
    <col min="7909" max="7909" width="1.5703125" style="1" customWidth="1"/>
    <col min="7910" max="7922" width="2.7109375" style="1" customWidth="1"/>
    <col min="7923" max="7923" width="2.42578125" style="1" customWidth="1"/>
    <col min="7924" max="7924" width="0.28515625" style="1" customWidth="1"/>
    <col min="7925" max="7925" width="1.85546875" style="1" customWidth="1"/>
    <col min="7926" max="7926" width="0.85546875" style="1" customWidth="1"/>
    <col min="7927" max="7930" width="2.7109375" style="1" customWidth="1"/>
    <col min="7931" max="7931" width="3.28515625" style="1" customWidth="1"/>
    <col min="7932" max="7932" width="3.140625" style="1" customWidth="1"/>
    <col min="7933" max="7934" width="2.7109375" style="1" customWidth="1"/>
    <col min="7935" max="7936" width="0.85546875" style="1" customWidth="1"/>
    <col min="7937" max="7937" width="1" style="1" customWidth="1"/>
    <col min="7938" max="7940" width="10.85546875" style="1" customWidth="1"/>
    <col min="7941" max="7941" width="3.85546875" style="1" customWidth="1"/>
    <col min="7942" max="7942" width="7" style="1" customWidth="1"/>
    <col min="7943" max="7943" width="6.85546875" style="1" customWidth="1"/>
    <col min="7944" max="7944" width="4" style="1" customWidth="1"/>
    <col min="7945" max="7952" width="10.85546875" style="1" customWidth="1"/>
    <col min="7953" max="7953" width="0.5703125" style="1" customWidth="1"/>
    <col min="7954" max="8152" width="11.42578125" style="1"/>
    <col min="8153" max="8153" width="2.85546875" style="1" customWidth="1"/>
    <col min="8154" max="8157" width="2.7109375" style="1" customWidth="1"/>
    <col min="8158" max="8158" width="2.85546875" style="1" customWidth="1"/>
    <col min="8159" max="8161" width="2.7109375" style="1" customWidth="1"/>
    <col min="8162" max="8162" width="2.42578125" style="1" customWidth="1"/>
    <col min="8163" max="8163" width="0.28515625" style="1" customWidth="1"/>
    <col min="8164" max="8164" width="1" style="1" customWidth="1"/>
    <col min="8165" max="8165" width="1.5703125" style="1" customWidth="1"/>
    <col min="8166" max="8178" width="2.7109375" style="1" customWidth="1"/>
    <col min="8179" max="8179" width="2.42578125" style="1" customWidth="1"/>
    <col min="8180" max="8180" width="0.28515625" style="1" customWidth="1"/>
    <col min="8181" max="8181" width="1.85546875" style="1" customWidth="1"/>
    <col min="8182" max="8182" width="0.85546875" style="1" customWidth="1"/>
    <col min="8183" max="8186" width="2.7109375" style="1" customWidth="1"/>
    <col min="8187" max="8187" width="3.28515625" style="1" customWidth="1"/>
    <col min="8188" max="8188" width="3.140625" style="1" customWidth="1"/>
    <col min="8189" max="8190" width="2.7109375" style="1" customWidth="1"/>
    <col min="8191" max="8192" width="0.85546875" style="1" customWidth="1"/>
    <col min="8193" max="8193" width="1" style="1" customWidth="1"/>
    <col min="8194" max="8196" width="10.85546875" style="1" customWidth="1"/>
    <col min="8197" max="8197" width="3.85546875" style="1" customWidth="1"/>
    <col min="8198" max="8198" width="7" style="1" customWidth="1"/>
    <col min="8199" max="8199" width="6.85546875" style="1" customWidth="1"/>
    <col min="8200" max="8200" width="4" style="1" customWidth="1"/>
    <col min="8201" max="8208" width="10.85546875" style="1" customWidth="1"/>
    <col min="8209" max="8209" width="0.5703125" style="1" customWidth="1"/>
    <col min="8210" max="8408" width="11.42578125" style="1"/>
    <col min="8409" max="8409" width="2.85546875" style="1" customWidth="1"/>
    <col min="8410" max="8413" width="2.7109375" style="1" customWidth="1"/>
    <col min="8414" max="8414" width="2.85546875" style="1" customWidth="1"/>
    <col min="8415" max="8417" width="2.7109375" style="1" customWidth="1"/>
    <col min="8418" max="8418" width="2.42578125" style="1" customWidth="1"/>
    <col min="8419" max="8419" width="0.28515625" style="1" customWidth="1"/>
    <col min="8420" max="8420" width="1" style="1" customWidth="1"/>
    <col min="8421" max="8421" width="1.5703125" style="1" customWidth="1"/>
    <col min="8422" max="8434" width="2.7109375" style="1" customWidth="1"/>
    <col min="8435" max="8435" width="2.42578125" style="1" customWidth="1"/>
    <col min="8436" max="8436" width="0.28515625" style="1" customWidth="1"/>
    <col min="8437" max="8437" width="1.85546875" style="1" customWidth="1"/>
    <col min="8438" max="8438" width="0.85546875" style="1" customWidth="1"/>
    <col min="8439" max="8442" width="2.7109375" style="1" customWidth="1"/>
    <col min="8443" max="8443" width="3.28515625" style="1" customWidth="1"/>
    <col min="8444" max="8444" width="3.140625" style="1" customWidth="1"/>
    <col min="8445" max="8446" width="2.7109375" style="1" customWidth="1"/>
    <col min="8447" max="8448" width="0.85546875" style="1" customWidth="1"/>
    <col min="8449" max="8449" width="1" style="1" customWidth="1"/>
    <col min="8450" max="8452" width="10.85546875" style="1" customWidth="1"/>
    <col min="8453" max="8453" width="3.85546875" style="1" customWidth="1"/>
    <col min="8454" max="8454" width="7" style="1" customWidth="1"/>
    <col min="8455" max="8455" width="6.85546875" style="1" customWidth="1"/>
    <col min="8456" max="8456" width="4" style="1" customWidth="1"/>
    <col min="8457" max="8464" width="10.85546875" style="1" customWidth="1"/>
    <col min="8465" max="8465" width="0.5703125" style="1" customWidth="1"/>
    <col min="8466" max="8664" width="11.42578125" style="1"/>
    <col min="8665" max="8665" width="2.85546875" style="1" customWidth="1"/>
    <col min="8666" max="8669" width="2.7109375" style="1" customWidth="1"/>
    <col min="8670" max="8670" width="2.85546875" style="1" customWidth="1"/>
    <col min="8671" max="8673" width="2.7109375" style="1" customWidth="1"/>
    <col min="8674" max="8674" width="2.42578125" style="1" customWidth="1"/>
    <col min="8675" max="8675" width="0.28515625" style="1" customWidth="1"/>
    <col min="8676" max="8676" width="1" style="1" customWidth="1"/>
    <col min="8677" max="8677" width="1.5703125" style="1" customWidth="1"/>
    <col min="8678" max="8690" width="2.7109375" style="1" customWidth="1"/>
    <col min="8691" max="8691" width="2.42578125" style="1" customWidth="1"/>
    <col min="8692" max="8692" width="0.28515625" style="1" customWidth="1"/>
    <col min="8693" max="8693" width="1.85546875" style="1" customWidth="1"/>
    <col min="8694" max="8694" width="0.85546875" style="1" customWidth="1"/>
    <col min="8695" max="8698" width="2.7109375" style="1" customWidth="1"/>
    <col min="8699" max="8699" width="3.28515625" style="1" customWidth="1"/>
    <col min="8700" max="8700" width="3.140625" style="1" customWidth="1"/>
    <col min="8701" max="8702" width="2.7109375" style="1" customWidth="1"/>
    <col min="8703" max="8704" width="0.85546875" style="1" customWidth="1"/>
    <col min="8705" max="8705" width="1" style="1" customWidth="1"/>
    <col min="8706" max="8708" width="10.85546875" style="1" customWidth="1"/>
    <col min="8709" max="8709" width="3.85546875" style="1" customWidth="1"/>
    <col min="8710" max="8710" width="7" style="1" customWidth="1"/>
    <col min="8711" max="8711" width="6.85546875" style="1" customWidth="1"/>
    <col min="8712" max="8712" width="4" style="1" customWidth="1"/>
    <col min="8713" max="8720" width="10.85546875" style="1" customWidth="1"/>
    <col min="8721" max="8721" width="0.5703125" style="1" customWidth="1"/>
    <col min="8722" max="8920" width="11.42578125" style="1"/>
    <col min="8921" max="8921" width="2.85546875" style="1" customWidth="1"/>
    <col min="8922" max="8925" width="2.7109375" style="1" customWidth="1"/>
    <col min="8926" max="8926" width="2.85546875" style="1" customWidth="1"/>
    <col min="8927" max="8929" width="2.7109375" style="1" customWidth="1"/>
    <col min="8930" max="8930" width="2.42578125" style="1" customWidth="1"/>
    <col min="8931" max="8931" width="0.28515625" style="1" customWidth="1"/>
    <col min="8932" max="8932" width="1" style="1" customWidth="1"/>
    <col min="8933" max="8933" width="1.5703125" style="1" customWidth="1"/>
    <col min="8934" max="8946" width="2.7109375" style="1" customWidth="1"/>
    <col min="8947" max="8947" width="2.42578125" style="1" customWidth="1"/>
    <col min="8948" max="8948" width="0.28515625" style="1" customWidth="1"/>
    <col min="8949" max="8949" width="1.85546875" style="1" customWidth="1"/>
    <col min="8950" max="8950" width="0.85546875" style="1" customWidth="1"/>
    <col min="8951" max="8954" width="2.7109375" style="1" customWidth="1"/>
    <col min="8955" max="8955" width="3.28515625" style="1" customWidth="1"/>
    <col min="8956" max="8956" width="3.140625" style="1" customWidth="1"/>
    <col min="8957" max="8958" width="2.7109375" style="1" customWidth="1"/>
    <col min="8959" max="8960" width="0.85546875" style="1" customWidth="1"/>
    <col min="8961" max="8961" width="1" style="1" customWidth="1"/>
    <col min="8962" max="8964" width="10.85546875" style="1" customWidth="1"/>
    <col min="8965" max="8965" width="3.85546875" style="1" customWidth="1"/>
    <col min="8966" max="8966" width="7" style="1" customWidth="1"/>
    <col min="8967" max="8967" width="6.85546875" style="1" customWidth="1"/>
    <col min="8968" max="8968" width="4" style="1" customWidth="1"/>
    <col min="8969" max="8976" width="10.85546875" style="1" customWidth="1"/>
    <col min="8977" max="8977" width="0.5703125" style="1" customWidth="1"/>
    <col min="8978" max="9176" width="11.42578125" style="1"/>
    <col min="9177" max="9177" width="2.85546875" style="1" customWidth="1"/>
    <col min="9178" max="9181" width="2.7109375" style="1" customWidth="1"/>
    <col min="9182" max="9182" width="2.85546875" style="1" customWidth="1"/>
    <col min="9183" max="9185" width="2.7109375" style="1" customWidth="1"/>
    <col min="9186" max="9186" width="2.42578125" style="1" customWidth="1"/>
    <col min="9187" max="9187" width="0.28515625" style="1" customWidth="1"/>
    <col min="9188" max="9188" width="1" style="1" customWidth="1"/>
    <col min="9189" max="9189" width="1.5703125" style="1" customWidth="1"/>
    <col min="9190" max="9202" width="2.7109375" style="1" customWidth="1"/>
    <col min="9203" max="9203" width="2.42578125" style="1" customWidth="1"/>
    <col min="9204" max="9204" width="0.28515625" style="1" customWidth="1"/>
    <col min="9205" max="9205" width="1.85546875" style="1" customWidth="1"/>
    <col min="9206" max="9206" width="0.85546875" style="1" customWidth="1"/>
    <col min="9207" max="9210" width="2.7109375" style="1" customWidth="1"/>
    <col min="9211" max="9211" width="3.28515625" style="1" customWidth="1"/>
    <col min="9212" max="9212" width="3.140625" style="1" customWidth="1"/>
    <col min="9213" max="9214" width="2.7109375" style="1" customWidth="1"/>
    <col min="9215" max="9216" width="0.85546875" style="1" customWidth="1"/>
    <col min="9217" max="9217" width="1" style="1" customWidth="1"/>
    <col min="9218" max="9220" width="10.85546875" style="1" customWidth="1"/>
    <col min="9221" max="9221" width="3.85546875" style="1" customWidth="1"/>
    <col min="9222" max="9222" width="7" style="1" customWidth="1"/>
    <col min="9223" max="9223" width="6.85546875" style="1" customWidth="1"/>
    <col min="9224" max="9224" width="4" style="1" customWidth="1"/>
    <col min="9225" max="9232" width="10.85546875" style="1" customWidth="1"/>
    <col min="9233" max="9233" width="0.5703125" style="1" customWidth="1"/>
    <col min="9234" max="9432" width="11.42578125" style="1"/>
    <col min="9433" max="9433" width="2.85546875" style="1" customWidth="1"/>
    <col min="9434" max="9437" width="2.7109375" style="1" customWidth="1"/>
    <col min="9438" max="9438" width="2.85546875" style="1" customWidth="1"/>
    <col min="9439" max="9441" width="2.7109375" style="1" customWidth="1"/>
    <col min="9442" max="9442" width="2.42578125" style="1" customWidth="1"/>
    <col min="9443" max="9443" width="0.28515625" style="1" customWidth="1"/>
    <col min="9444" max="9444" width="1" style="1" customWidth="1"/>
    <col min="9445" max="9445" width="1.5703125" style="1" customWidth="1"/>
    <col min="9446" max="9458" width="2.7109375" style="1" customWidth="1"/>
    <col min="9459" max="9459" width="2.42578125" style="1" customWidth="1"/>
    <col min="9460" max="9460" width="0.28515625" style="1" customWidth="1"/>
    <col min="9461" max="9461" width="1.85546875" style="1" customWidth="1"/>
    <col min="9462" max="9462" width="0.85546875" style="1" customWidth="1"/>
    <col min="9463" max="9466" width="2.7109375" style="1" customWidth="1"/>
    <col min="9467" max="9467" width="3.28515625" style="1" customWidth="1"/>
    <col min="9468" max="9468" width="3.140625" style="1" customWidth="1"/>
    <col min="9469" max="9470" width="2.7109375" style="1" customWidth="1"/>
    <col min="9471" max="9472" width="0.85546875" style="1" customWidth="1"/>
    <col min="9473" max="9473" width="1" style="1" customWidth="1"/>
    <col min="9474" max="9476" width="10.85546875" style="1" customWidth="1"/>
    <col min="9477" max="9477" width="3.85546875" style="1" customWidth="1"/>
    <col min="9478" max="9478" width="7" style="1" customWidth="1"/>
    <col min="9479" max="9479" width="6.85546875" style="1" customWidth="1"/>
    <col min="9480" max="9480" width="4" style="1" customWidth="1"/>
    <col min="9481" max="9488" width="10.85546875" style="1" customWidth="1"/>
    <col min="9489" max="9489" width="0.5703125" style="1" customWidth="1"/>
    <col min="9490" max="9688" width="11.42578125" style="1"/>
    <col min="9689" max="9689" width="2.85546875" style="1" customWidth="1"/>
    <col min="9690" max="9693" width="2.7109375" style="1" customWidth="1"/>
    <col min="9694" max="9694" width="2.85546875" style="1" customWidth="1"/>
    <col min="9695" max="9697" width="2.7109375" style="1" customWidth="1"/>
    <col min="9698" max="9698" width="2.42578125" style="1" customWidth="1"/>
    <col min="9699" max="9699" width="0.28515625" style="1" customWidth="1"/>
    <col min="9700" max="9700" width="1" style="1" customWidth="1"/>
    <col min="9701" max="9701" width="1.5703125" style="1" customWidth="1"/>
    <col min="9702" max="9714" width="2.7109375" style="1" customWidth="1"/>
    <col min="9715" max="9715" width="2.42578125" style="1" customWidth="1"/>
    <col min="9716" max="9716" width="0.28515625" style="1" customWidth="1"/>
    <col min="9717" max="9717" width="1.85546875" style="1" customWidth="1"/>
    <col min="9718" max="9718" width="0.85546875" style="1" customWidth="1"/>
    <col min="9719" max="9722" width="2.7109375" style="1" customWidth="1"/>
    <col min="9723" max="9723" width="3.28515625" style="1" customWidth="1"/>
    <col min="9724" max="9724" width="3.140625" style="1" customWidth="1"/>
    <col min="9725" max="9726" width="2.7109375" style="1" customWidth="1"/>
    <col min="9727" max="9728" width="0.85546875" style="1" customWidth="1"/>
    <col min="9729" max="9729" width="1" style="1" customWidth="1"/>
    <col min="9730" max="9732" width="10.85546875" style="1" customWidth="1"/>
    <col min="9733" max="9733" width="3.85546875" style="1" customWidth="1"/>
    <col min="9734" max="9734" width="7" style="1" customWidth="1"/>
    <col min="9735" max="9735" width="6.85546875" style="1" customWidth="1"/>
    <col min="9736" max="9736" width="4" style="1" customWidth="1"/>
    <col min="9737" max="9744" width="10.85546875" style="1" customWidth="1"/>
    <col min="9745" max="9745" width="0.5703125" style="1" customWidth="1"/>
    <col min="9746" max="9944" width="11.42578125" style="1"/>
    <col min="9945" max="9945" width="2.85546875" style="1" customWidth="1"/>
    <col min="9946" max="9949" width="2.7109375" style="1" customWidth="1"/>
    <col min="9950" max="9950" width="2.85546875" style="1" customWidth="1"/>
    <col min="9951" max="9953" width="2.7109375" style="1" customWidth="1"/>
    <col min="9954" max="9954" width="2.42578125" style="1" customWidth="1"/>
    <col min="9955" max="9955" width="0.28515625" style="1" customWidth="1"/>
    <col min="9956" max="9956" width="1" style="1" customWidth="1"/>
    <col min="9957" max="9957" width="1.5703125" style="1" customWidth="1"/>
    <col min="9958" max="9970" width="2.7109375" style="1" customWidth="1"/>
    <col min="9971" max="9971" width="2.42578125" style="1" customWidth="1"/>
    <col min="9972" max="9972" width="0.28515625" style="1" customWidth="1"/>
    <col min="9973" max="9973" width="1.85546875" style="1" customWidth="1"/>
    <col min="9974" max="9974" width="0.85546875" style="1" customWidth="1"/>
    <col min="9975" max="9978" width="2.7109375" style="1" customWidth="1"/>
    <col min="9979" max="9979" width="3.28515625" style="1" customWidth="1"/>
    <col min="9980" max="9980" width="3.140625" style="1" customWidth="1"/>
    <col min="9981" max="9982" width="2.7109375" style="1" customWidth="1"/>
    <col min="9983" max="9984" width="0.85546875" style="1" customWidth="1"/>
    <col min="9985" max="9985" width="1" style="1" customWidth="1"/>
    <col min="9986" max="9988" width="10.85546875" style="1" customWidth="1"/>
    <col min="9989" max="9989" width="3.85546875" style="1" customWidth="1"/>
    <col min="9990" max="9990" width="7" style="1" customWidth="1"/>
    <col min="9991" max="9991" width="6.85546875" style="1" customWidth="1"/>
    <col min="9992" max="9992" width="4" style="1" customWidth="1"/>
    <col min="9993" max="10000" width="10.85546875" style="1" customWidth="1"/>
    <col min="10001" max="10001" width="0.5703125" style="1" customWidth="1"/>
    <col min="10002" max="10200" width="11.42578125" style="1"/>
    <col min="10201" max="10201" width="2.85546875" style="1" customWidth="1"/>
    <col min="10202" max="10205" width="2.7109375" style="1" customWidth="1"/>
    <col min="10206" max="10206" width="2.85546875" style="1" customWidth="1"/>
    <col min="10207" max="10209" width="2.7109375" style="1" customWidth="1"/>
    <col min="10210" max="10210" width="2.42578125" style="1" customWidth="1"/>
    <col min="10211" max="10211" width="0.28515625" style="1" customWidth="1"/>
    <col min="10212" max="10212" width="1" style="1" customWidth="1"/>
    <col min="10213" max="10213" width="1.5703125" style="1" customWidth="1"/>
    <col min="10214" max="10226" width="2.7109375" style="1" customWidth="1"/>
    <col min="10227" max="10227" width="2.42578125" style="1" customWidth="1"/>
    <col min="10228" max="10228" width="0.28515625" style="1" customWidth="1"/>
    <col min="10229" max="10229" width="1.85546875" style="1" customWidth="1"/>
    <col min="10230" max="10230" width="0.85546875" style="1" customWidth="1"/>
    <col min="10231" max="10234" width="2.7109375" style="1" customWidth="1"/>
    <col min="10235" max="10235" width="3.28515625" style="1" customWidth="1"/>
    <col min="10236" max="10236" width="3.140625" style="1" customWidth="1"/>
    <col min="10237" max="10238" width="2.7109375" style="1" customWidth="1"/>
    <col min="10239" max="10240" width="0.85546875" style="1" customWidth="1"/>
    <col min="10241" max="10241" width="1" style="1" customWidth="1"/>
    <col min="10242" max="10244" width="10.85546875" style="1" customWidth="1"/>
    <col min="10245" max="10245" width="3.85546875" style="1" customWidth="1"/>
    <col min="10246" max="10246" width="7" style="1" customWidth="1"/>
    <col min="10247" max="10247" width="6.85546875" style="1" customWidth="1"/>
    <col min="10248" max="10248" width="4" style="1" customWidth="1"/>
    <col min="10249" max="10256" width="10.85546875" style="1" customWidth="1"/>
    <col min="10257" max="10257" width="0.5703125" style="1" customWidth="1"/>
    <col min="10258" max="10456" width="11.42578125" style="1"/>
    <col min="10457" max="10457" width="2.85546875" style="1" customWidth="1"/>
    <col min="10458" max="10461" width="2.7109375" style="1" customWidth="1"/>
    <col min="10462" max="10462" width="2.85546875" style="1" customWidth="1"/>
    <col min="10463" max="10465" width="2.7109375" style="1" customWidth="1"/>
    <col min="10466" max="10466" width="2.42578125" style="1" customWidth="1"/>
    <col min="10467" max="10467" width="0.28515625" style="1" customWidth="1"/>
    <col min="10468" max="10468" width="1" style="1" customWidth="1"/>
    <col min="10469" max="10469" width="1.5703125" style="1" customWidth="1"/>
    <col min="10470" max="10482" width="2.7109375" style="1" customWidth="1"/>
    <col min="10483" max="10483" width="2.42578125" style="1" customWidth="1"/>
    <col min="10484" max="10484" width="0.28515625" style="1" customWidth="1"/>
    <col min="10485" max="10485" width="1.85546875" style="1" customWidth="1"/>
    <col min="10486" max="10486" width="0.85546875" style="1" customWidth="1"/>
    <col min="10487" max="10490" width="2.7109375" style="1" customWidth="1"/>
    <col min="10491" max="10491" width="3.28515625" style="1" customWidth="1"/>
    <col min="10492" max="10492" width="3.140625" style="1" customWidth="1"/>
    <col min="10493" max="10494" width="2.7109375" style="1" customWidth="1"/>
    <col min="10495" max="10496" width="0.85546875" style="1" customWidth="1"/>
    <col min="10497" max="10497" width="1" style="1" customWidth="1"/>
    <col min="10498" max="10500" width="10.85546875" style="1" customWidth="1"/>
    <col min="10501" max="10501" width="3.85546875" style="1" customWidth="1"/>
    <col min="10502" max="10502" width="7" style="1" customWidth="1"/>
    <col min="10503" max="10503" width="6.85546875" style="1" customWidth="1"/>
    <col min="10504" max="10504" width="4" style="1" customWidth="1"/>
    <col min="10505" max="10512" width="10.85546875" style="1" customWidth="1"/>
    <col min="10513" max="10513" width="0.5703125" style="1" customWidth="1"/>
    <col min="10514" max="10712" width="11.42578125" style="1"/>
    <col min="10713" max="10713" width="2.85546875" style="1" customWidth="1"/>
    <col min="10714" max="10717" width="2.7109375" style="1" customWidth="1"/>
    <col min="10718" max="10718" width="2.85546875" style="1" customWidth="1"/>
    <col min="10719" max="10721" width="2.7109375" style="1" customWidth="1"/>
    <col min="10722" max="10722" width="2.42578125" style="1" customWidth="1"/>
    <col min="10723" max="10723" width="0.28515625" style="1" customWidth="1"/>
    <col min="10724" max="10724" width="1" style="1" customWidth="1"/>
    <col min="10725" max="10725" width="1.5703125" style="1" customWidth="1"/>
    <col min="10726" max="10738" width="2.7109375" style="1" customWidth="1"/>
    <col min="10739" max="10739" width="2.42578125" style="1" customWidth="1"/>
    <col min="10740" max="10740" width="0.28515625" style="1" customWidth="1"/>
    <col min="10741" max="10741" width="1.85546875" style="1" customWidth="1"/>
    <col min="10742" max="10742" width="0.85546875" style="1" customWidth="1"/>
    <col min="10743" max="10746" width="2.7109375" style="1" customWidth="1"/>
    <col min="10747" max="10747" width="3.28515625" style="1" customWidth="1"/>
    <col min="10748" max="10748" width="3.140625" style="1" customWidth="1"/>
    <col min="10749" max="10750" width="2.7109375" style="1" customWidth="1"/>
    <col min="10751" max="10752" width="0.85546875" style="1" customWidth="1"/>
    <col min="10753" max="10753" width="1" style="1" customWidth="1"/>
    <col min="10754" max="10756" width="10.85546875" style="1" customWidth="1"/>
    <col min="10757" max="10757" width="3.85546875" style="1" customWidth="1"/>
    <col min="10758" max="10758" width="7" style="1" customWidth="1"/>
    <col min="10759" max="10759" width="6.85546875" style="1" customWidth="1"/>
    <col min="10760" max="10760" width="4" style="1" customWidth="1"/>
    <col min="10761" max="10768" width="10.85546875" style="1" customWidth="1"/>
    <col min="10769" max="10769" width="0.5703125" style="1" customWidth="1"/>
    <col min="10770" max="10968" width="11.42578125" style="1"/>
    <col min="10969" max="10969" width="2.85546875" style="1" customWidth="1"/>
    <col min="10970" max="10973" width="2.7109375" style="1" customWidth="1"/>
    <col min="10974" max="10974" width="2.85546875" style="1" customWidth="1"/>
    <col min="10975" max="10977" width="2.7109375" style="1" customWidth="1"/>
    <col min="10978" max="10978" width="2.42578125" style="1" customWidth="1"/>
    <col min="10979" max="10979" width="0.28515625" style="1" customWidth="1"/>
    <col min="10980" max="10980" width="1" style="1" customWidth="1"/>
    <col min="10981" max="10981" width="1.5703125" style="1" customWidth="1"/>
    <col min="10982" max="10994" width="2.7109375" style="1" customWidth="1"/>
    <col min="10995" max="10995" width="2.42578125" style="1" customWidth="1"/>
    <col min="10996" max="10996" width="0.28515625" style="1" customWidth="1"/>
    <col min="10997" max="10997" width="1.85546875" style="1" customWidth="1"/>
    <col min="10998" max="10998" width="0.85546875" style="1" customWidth="1"/>
    <col min="10999" max="11002" width="2.7109375" style="1" customWidth="1"/>
    <col min="11003" max="11003" width="3.28515625" style="1" customWidth="1"/>
    <col min="11004" max="11004" width="3.140625" style="1" customWidth="1"/>
    <col min="11005" max="11006" width="2.7109375" style="1" customWidth="1"/>
    <col min="11007" max="11008" width="0.85546875" style="1" customWidth="1"/>
    <col min="11009" max="11009" width="1" style="1" customWidth="1"/>
    <col min="11010" max="11012" width="10.85546875" style="1" customWidth="1"/>
    <col min="11013" max="11013" width="3.85546875" style="1" customWidth="1"/>
    <col min="11014" max="11014" width="7" style="1" customWidth="1"/>
    <col min="11015" max="11015" width="6.85546875" style="1" customWidth="1"/>
    <col min="11016" max="11016" width="4" style="1" customWidth="1"/>
    <col min="11017" max="11024" width="10.85546875" style="1" customWidth="1"/>
    <col min="11025" max="11025" width="0.5703125" style="1" customWidth="1"/>
    <col min="11026" max="11224" width="11.42578125" style="1"/>
    <col min="11225" max="11225" width="2.85546875" style="1" customWidth="1"/>
    <col min="11226" max="11229" width="2.7109375" style="1" customWidth="1"/>
    <col min="11230" max="11230" width="2.85546875" style="1" customWidth="1"/>
    <col min="11231" max="11233" width="2.7109375" style="1" customWidth="1"/>
    <col min="11234" max="11234" width="2.42578125" style="1" customWidth="1"/>
    <col min="11235" max="11235" width="0.28515625" style="1" customWidth="1"/>
    <col min="11236" max="11236" width="1" style="1" customWidth="1"/>
    <col min="11237" max="11237" width="1.5703125" style="1" customWidth="1"/>
    <col min="11238" max="11250" width="2.7109375" style="1" customWidth="1"/>
    <col min="11251" max="11251" width="2.42578125" style="1" customWidth="1"/>
    <col min="11252" max="11252" width="0.28515625" style="1" customWidth="1"/>
    <col min="11253" max="11253" width="1.85546875" style="1" customWidth="1"/>
    <col min="11254" max="11254" width="0.85546875" style="1" customWidth="1"/>
    <col min="11255" max="11258" width="2.7109375" style="1" customWidth="1"/>
    <col min="11259" max="11259" width="3.28515625" style="1" customWidth="1"/>
    <col min="11260" max="11260" width="3.140625" style="1" customWidth="1"/>
    <col min="11261" max="11262" width="2.7109375" style="1" customWidth="1"/>
    <col min="11263" max="11264" width="0.85546875" style="1" customWidth="1"/>
    <col min="11265" max="11265" width="1" style="1" customWidth="1"/>
    <col min="11266" max="11268" width="10.85546875" style="1" customWidth="1"/>
    <col min="11269" max="11269" width="3.85546875" style="1" customWidth="1"/>
    <col min="11270" max="11270" width="7" style="1" customWidth="1"/>
    <col min="11271" max="11271" width="6.85546875" style="1" customWidth="1"/>
    <col min="11272" max="11272" width="4" style="1" customWidth="1"/>
    <col min="11273" max="11280" width="10.85546875" style="1" customWidth="1"/>
    <col min="11281" max="11281" width="0.5703125" style="1" customWidth="1"/>
    <col min="11282" max="11480" width="11.42578125" style="1"/>
    <col min="11481" max="11481" width="2.85546875" style="1" customWidth="1"/>
    <col min="11482" max="11485" width="2.7109375" style="1" customWidth="1"/>
    <col min="11486" max="11486" width="2.85546875" style="1" customWidth="1"/>
    <col min="11487" max="11489" width="2.7109375" style="1" customWidth="1"/>
    <col min="11490" max="11490" width="2.42578125" style="1" customWidth="1"/>
    <col min="11491" max="11491" width="0.28515625" style="1" customWidth="1"/>
    <col min="11492" max="11492" width="1" style="1" customWidth="1"/>
    <col min="11493" max="11493" width="1.5703125" style="1" customWidth="1"/>
    <col min="11494" max="11506" width="2.7109375" style="1" customWidth="1"/>
    <col min="11507" max="11507" width="2.42578125" style="1" customWidth="1"/>
    <col min="11508" max="11508" width="0.28515625" style="1" customWidth="1"/>
    <col min="11509" max="11509" width="1.85546875" style="1" customWidth="1"/>
    <col min="11510" max="11510" width="0.85546875" style="1" customWidth="1"/>
    <col min="11511" max="11514" width="2.7109375" style="1" customWidth="1"/>
    <col min="11515" max="11515" width="3.28515625" style="1" customWidth="1"/>
    <col min="11516" max="11516" width="3.140625" style="1" customWidth="1"/>
    <col min="11517" max="11518" width="2.7109375" style="1" customWidth="1"/>
    <col min="11519" max="11520" width="0.85546875" style="1" customWidth="1"/>
    <col min="11521" max="11521" width="1" style="1" customWidth="1"/>
    <col min="11522" max="11524" width="10.85546875" style="1" customWidth="1"/>
    <col min="11525" max="11525" width="3.85546875" style="1" customWidth="1"/>
    <col min="11526" max="11526" width="7" style="1" customWidth="1"/>
    <col min="11527" max="11527" width="6.85546875" style="1" customWidth="1"/>
    <col min="11528" max="11528" width="4" style="1" customWidth="1"/>
    <col min="11529" max="11536" width="10.85546875" style="1" customWidth="1"/>
    <col min="11537" max="11537" width="0.5703125" style="1" customWidth="1"/>
    <col min="11538" max="11736" width="11.42578125" style="1"/>
    <col min="11737" max="11737" width="2.85546875" style="1" customWidth="1"/>
    <col min="11738" max="11741" width="2.7109375" style="1" customWidth="1"/>
    <col min="11742" max="11742" width="2.85546875" style="1" customWidth="1"/>
    <col min="11743" max="11745" width="2.7109375" style="1" customWidth="1"/>
    <col min="11746" max="11746" width="2.42578125" style="1" customWidth="1"/>
    <col min="11747" max="11747" width="0.28515625" style="1" customWidth="1"/>
    <col min="11748" max="11748" width="1" style="1" customWidth="1"/>
    <col min="11749" max="11749" width="1.5703125" style="1" customWidth="1"/>
    <col min="11750" max="11762" width="2.7109375" style="1" customWidth="1"/>
    <col min="11763" max="11763" width="2.42578125" style="1" customWidth="1"/>
    <col min="11764" max="11764" width="0.28515625" style="1" customWidth="1"/>
    <col min="11765" max="11765" width="1.85546875" style="1" customWidth="1"/>
    <col min="11766" max="11766" width="0.85546875" style="1" customWidth="1"/>
    <col min="11767" max="11770" width="2.7109375" style="1" customWidth="1"/>
    <col min="11771" max="11771" width="3.28515625" style="1" customWidth="1"/>
    <col min="11772" max="11772" width="3.140625" style="1" customWidth="1"/>
    <col min="11773" max="11774" width="2.7109375" style="1" customWidth="1"/>
    <col min="11775" max="11776" width="0.85546875" style="1" customWidth="1"/>
    <col min="11777" max="11777" width="1" style="1" customWidth="1"/>
    <col min="11778" max="11780" width="10.85546875" style="1" customWidth="1"/>
    <col min="11781" max="11781" width="3.85546875" style="1" customWidth="1"/>
    <col min="11782" max="11782" width="7" style="1" customWidth="1"/>
    <col min="11783" max="11783" width="6.85546875" style="1" customWidth="1"/>
    <col min="11784" max="11784" width="4" style="1" customWidth="1"/>
    <col min="11785" max="11792" width="10.85546875" style="1" customWidth="1"/>
    <col min="11793" max="11793" width="0.5703125" style="1" customWidth="1"/>
    <col min="11794" max="11992" width="11.42578125" style="1"/>
    <col min="11993" max="11993" width="2.85546875" style="1" customWidth="1"/>
    <col min="11994" max="11997" width="2.7109375" style="1" customWidth="1"/>
    <col min="11998" max="11998" width="2.85546875" style="1" customWidth="1"/>
    <col min="11999" max="12001" width="2.7109375" style="1" customWidth="1"/>
    <col min="12002" max="12002" width="2.42578125" style="1" customWidth="1"/>
    <col min="12003" max="12003" width="0.28515625" style="1" customWidth="1"/>
    <col min="12004" max="12004" width="1" style="1" customWidth="1"/>
    <col min="12005" max="12005" width="1.5703125" style="1" customWidth="1"/>
    <col min="12006" max="12018" width="2.7109375" style="1" customWidth="1"/>
    <col min="12019" max="12019" width="2.42578125" style="1" customWidth="1"/>
    <col min="12020" max="12020" width="0.28515625" style="1" customWidth="1"/>
    <col min="12021" max="12021" width="1.85546875" style="1" customWidth="1"/>
    <col min="12022" max="12022" width="0.85546875" style="1" customWidth="1"/>
    <col min="12023" max="12026" width="2.7109375" style="1" customWidth="1"/>
    <col min="12027" max="12027" width="3.28515625" style="1" customWidth="1"/>
    <col min="12028" max="12028" width="3.140625" style="1" customWidth="1"/>
    <col min="12029" max="12030" width="2.7109375" style="1" customWidth="1"/>
    <col min="12031" max="12032" width="0.85546875" style="1" customWidth="1"/>
    <col min="12033" max="12033" width="1" style="1" customWidth="1"/>
    <col min="12034" max="12036" width="10.85546875" style="1" customWidth="1"/>
    <col min="12037" max="12037" width="3.85546875" style="1" customWidth="1"/>
    <col min="12038" max="12038" width="7" style="1" customWidth="1"/>
    <col min="12039" max="12039" width="6.85546875" style="1" customWidth="1"/>
    <col min="12040" max="12040" width="4" style="1" customWidth="1"/>
    <col min="12041" max="12048" width="10.85546875" style="1" customWidth="1"/>
    <col min="12049" max="12049" width="0.5703125" style="1" customWidth="1"/>
    <col min="12050" max="12248" width="11.42578125" style="1"/>
    <col min="12249" max="12249" width="2.85546875" style="1" customWidth="1"/>
    <col min="12250" max="12253" width="2.7109375" style="1" customWidth="1"/>
    <col min="12254" max="12254" width="2.85546875" style="1" customWidth="1"/>
    <col min="12255" max="12257" width="2.7109375" style="1" customWidth="1"/>
    <col min="12258" max="12258" width="2.42578125" style="1" customWidth="1"/>
    <col min="12259" max="12259" width="0.28515625" style="1" customWidth="1"/>
    <col min="12260" max="12260" width="1" style="1" customWidth="1"/>
    <col min="12261" max="12261" width="1.5703125" style="1" customWidth="1"/>
    <col min="12262" max="12274" width="2.7109375" style="1" customWidth="1"/>
    <col min="12275" max="12275" width="2.42578125" style="1" customWidth="1"/>
    <col min="12276" max="12276" width="0.28515625" style="1" customWidth="1"/>
    <col min="12277" max="12277" width="1.85546875" style="1" customWidth="1"/>
    <col min="12278" max="12278" width="0.85546875" style="1" customWidth="1"/>
    <col min="12279" max="12282" width="2.7109375" style="1" customWidth="1"/>
    <col min="12283" max="12283" width="3.28515625" style="1" customWidth="1"/>
    <col min="12284" max="12284" width="3.140625" style="1" customWidth="1"/>
    <col min="12285" max="12286" width="2.7109375" style="1" customWidth="1"/>
    <col min="12287" max="12288" width="0.85546875" style="1" customWidth="1"/>
    <col min="12289" max="12289" width="1" style="1" customWidth="1"/>
    <col min="12290" max="12292" width="10.85546875" style="1" customWidth="1"/>
    <col min="12293" max="12293" width="3.85546875" style="1" customWidth="1"/>
    <col min="12294" max="12294" width="7" style="1" customWidth="1"/>
    <col min="12295" max="12295" width="6.85546875" style="1" customWidth="1"/>
    <col min="12296" max="12296" width="4" style="1" customWidth="1"/>
    <col min="12297" max="12304" width="10.85546875" style="1" customWidth="1"/>
    <col min="12305" max="12305" width="0.5703125" style="1" customWidth="1"/>
    <col min="12306" max="12504" width="11.42578125" style="1"/>
    <col min="12505" max="12505" width="2.85546875" style="1" customWidth="1"/>
    <col min="12506" max="12509" width="2.7109375" style="1" customWidth="1"/>
    <col min="12510" max="12510" width="2.85546875" style="1" customWidth="1"/>
    <col min="12511" max="12513" width="2.7109375" style="1" customWidth="1"/>
    <col min="12514" max="12514" width="2.42578125" style="1" customWidth="1"/>
    <col min="12515" max="12515" width="0.28515625" style="1" customWidth="1"/>
    <col min="12516" max="12516" width="1" style="1" customWidth="1"/>
    <col min="12517" max="12517" width="1.5703125" style="1" customWidth="1"/>
    <col min="12518" max="12530" width="2.7109375" style="1" customWidth="1"/>
    <col min="12531" max="12531" width="2.42578125" style="1" customWidth="1"/>
    <col min="12532" max="12532" width="0.28515625" style="1" customWidth="1"/>
    <col min="12533" max="12533" width="1.85546875" style="1" customWidth="1"/>
    <col min="12534" max="12534" width="0.85546875" style="1" customWidth="1"/>
    <col min="12535" max="12538" width="2.7109375" style="1" customWidth="1"/>
    <col min="12539" max="12539" width="3.28515625" style="1" customWidth="1"/>
    <col min="12540" max="12540" width="3.140625" style="1" customWidth="1"/>
    <col min="12541" max="12542" width="2.7109375" style="1" customWidth="1"/>
    <col min="12543" max="12544" width="0.85546875" style="1" customWidth="1"/>
    <col min="12545" max="12545" width="1" style="1" customWidth="1"/>
    <col min="12546" max="12548" width="10.85546875" style="1" customWidth="1"/>
    <col min="12549" max="12549" width="3.85546875" style="1" customWidth="1"/>
    <col min="12550" max="12550" width="7" style="1" customWidth="1"/>
    <col min="12551" max="12551" width="6.85546875" style="1" customWidth="1"/>
    <col min="12552" max="12552" width="4" style="1" customWidth="1"/>
    <col min="12553" max="12560" width="10.85546875" style="1" customWidth="1"/>
    <col min="12561" max="12561" width="0.5703125" style="1" customWidth="1"/>
    <col min="12562" max="12760" width="11.42578125" style="1"/>
    <col min="12761" max="12761" width="2.85546875" style="1" customWidth="1"/>
    <col min="12762" max="12765" width="2.7109375" style="1" customWidth="1"/>
    <col min="12766" max="12766" width="2.85546875" style="1" customWidth="1"/>
    <col min="12767" max="12769" width="2.7109375" style="1" customWidth="1"/>
    <col min="12770" max="12770" width="2.42578125" style="1" customWidth="1"/>
    <col min="12771" max="12771" width="0.28515625" style="1" customWidth="1"/>
    <col min="12772" max="12772" width="1" style="1" customWidth="1"/>
    <col min="12773" max="12773" width="1.5703125" style="1" customWidth="1"/>
    <col min="12774" max="12786" width="2.7109375" style="1" customWidth="1"/>
    <col min="12787" max="12787" width="2.42578125" style="1" customWidth="1"/>
    <col min="12788" max="12788" width="0.28515625" style="1" customWidth="1"/>
    <col min="12789" max="12789" width="1.85546875" style="1" customWidth="1"/>
    <col min="12790" max="12790" width="0.85546875" style="1" customWidth="1"/>
    <col min="12791" max="12794" width="2.7109375" style="1" customWidth="1"/>
    <col min="12795" max="12795" width="3.28515625" style="1" customWidth="1"/>
    <col min="12796" max="12796" width="3.140625" style="1" customWidth="1"/>
    <col min="12797" max="12798" width="2.7109375" style="1" customWidth="1"/>
    <col min="12799" max="12800" width="0.85546875" style="1" customWidth="1"/>
    <col min="12801" max="12801" width="1" style="1" customWidth="1"/>
    <col min="12802" max="12804" width="10.85546875" style="1" customWidth="1"/>
    <col min="12805" max="12805" width="3.85546875" style="1" customWidth="1"/>
    <col min="12806" max="12806" width="7" style="1" customWidth="1"/>
    <col min="12807" max="12807" width="6.85546875" style="1" customWidth="1"/>
    <col min="12808" max="12808" width="4" style="1" customWidth="1"/>
    <col min="12809" max="12816" width="10.85546875" style="1" customWidth="1"/>
    <col min="12817" max="12817" width="0.5703125" style="1" customWidth="1"/>
    <col min="12818" max="13016" width="11.42578125" style="1"/>
    <col min="13017" max="13017" width="2.85546875" style="1" customWidth="1"/>
    <col min="13018" max="13021" width="2.7109375" style="1" customWidth="1"/>
    <col min="13022" max="13022" width="2.85546875" style="1" customWidth="1"/>
    <col min="13023" max="13025" width="2.7109375" style="1" customWidth="1"/>
    <col min="13026" max="13026" width="2.42578125" style="1" customWidth="1"/>
    <col min="13027" max="13027" width="0.28515625" style="1" customWidth="1"/>
    <col min="13028" max="13028" width="1" style="1" customWidth="1"/>
    <col min="13029" max="13029" width="1.5703125" style="1" customWidth="1"/>
    <col min="13030" max="13042" width="2.7109375" style="1" customWidth="1"/>
    <col min="13043" max="13043" width="2.42578125" style="1" customWidth="1"/>
    <col min="13044" max="13044" width="0.28515625" style="1" customWidth="1"/>
    <col min="13045" max="13045" width="1.85546875" style="1" customWidth="1"/>
    <col min="13046" max="13046" width="0.85546875" style="1" customWidth="1"/>
    <col min="13047" max="13050" width="2.7109375" style="1" customWidth="1"/>
    <col min="13051" max="13051" width="3.28515625" style="1" customWidth="1"/>
    <col min="13052" max="13052" width="3.140625" style="1" customWidth="1"/>
    <col min="13053" max="13054" width="2.7109375" style="1" customWidth="1"/>
    <col min="13055" max="13056" width="0.85546875" style="1" customWidth="1"/>
    <col min="13057" max="13057" width="1" style="1" customWidth="1"/>
    <col min="13058" max="13060" width="10.85546875" style="1" customWidth="1"/>
    <col min="13061" max="13061" width="3.85546875" style="1" customWidth="1"/>
    <col min="13062" max="13062" width="7" style="1" customWidth="1"/>
    <col min="13063" max="13063" width="6.85546875" style="1" customWidth="1"/>
    <col min="13064" max="13064" width="4" style="1" customWidth="1"/>
    <col min="13065" max="13072" width="10.85546875" style="1" customWidth="1"/>
    <col min="13073" max="13073" width="0.5703125" style="1" customWidth="1"/>
    <col min="13074" max="13272" width="11.42578125" style="1"/>
    <col min="13273" max="13273" width="2.85546875" style="1" customWidth="1"/>
    <col min="13274" max="13277" width="2.7109375" style="1" customWidth="1"/>
    <col min="13278" max="13278" width="2.85546875" style="1" customWidth="1"/>
    <col min="13279" max="13281" width="2.7109375" style="1" customWidth="1"/>
    <col min="13282" max="13282" width="2.42578125" style="1" customWidth="1"/>
    <col min="13283" max="13283" width="0.28515625" style="1" customWidth="1"/>
    <col min="13284" max="13284" width="1" style="1" customWidth="1"/>
    <col min="13285" max="13285" width="1.5703125" style="1" customWidth="1"/>
    <col min="13286" max="13298" width="2.7109375" style="1" customWidth="1"/>
    <col min="13299" max="13299" width="2.42578125" style="1" customWidth="1"/>
    <col min="13300" max="13300" width="0.28515625" style="1" customWidth="1"/>
    <col min="13301" max="13301" width="1.85546875" style="1" customWidth="1"/>
    <col min="13302" max="13302" width="0.85546875" style="1" customWidth="1"/>
    <col min="13303" max="13306" width="2.7109375" style="1" customWidth="1"/>
    <col min="13307" max="13307" width="3.28515625" style="1" customWidth="1"/>
    <col min="13308" max="13308" width="3.140625" style="1" customWidth="1"/>
    <col min="13309" max="13310" width="2.7109375" style="1" customWidth="1"/>
    <col min="13311" max="13312" width="0.85546875" style="1" customWidth="1"/>
    <col min="13313" max="13313" width="1" style="1" customWidth="1"/>
    <col min="13314" max="13316" width="10.85546875" style="1" customWidth="1"/>
    <col min="13317" max="13317" width="3.85546875" style="1" customWidth="1"/>
    <col min="13318" max="13318" width="7" style="1" customWidth="1"/>
    <col min="13319" max="13319" width="6.85546875" style="1" customWidth="1"/>
    <col min="13320" max="13320" width="4" style="1" customWidth="1"/>
    <col min="13321" max="13328" width="10.85546875" style="1" customWidth="1"/>
    <col min="13329" max="13329" width="0.5703125" style="1" customWidth="1"/>
    <col min="13330" max="13528" width="11.42578125" style="1"/>
    <col min="13529" max="13529" width="2.85546875" style="1" customWidth="1"/>
    <col min="13530" max="13533" width="2.7109375" style="1" customWidth="1"/>
    <col min="13534" max="13534" width="2.85546875" style="1" customWidth="1"/>
    <col min="13535" max="13537" width="2.7109375" style="1" customWidth="1"/>
    <col min="13538" max="13538" width="2.42578125" style="1" customWidth="1"/>
    <col min="13539" max="13539" width="0.28515625" style="1" customWidth="1"/>
    <col min="13540" max="13540" width="1" style="1" customWidth="1"/>
    <col min="13541" max="13541" width="1.5703125" style="1" customWidth="1"/>
    <col min="13542" max="13554" width="2.7109375" style="1" customWidth="1"/>
    <col min="13555" max="13555" width="2.42578125" style="1" customWidth="1"/>
    <col min="13556" max="13556" width="0.28515625" style="1" customWidth="1"/>
    <col min="13557" max="13557" width="1.85546875" style="1" customWidth="1"/>
    <col min="13558" max="13558" width="0.85546875" style="1" customWidth="1"/>
    <col min="13559" max="13562" width="2.7109375" style="1" customWidth="1"/>
    <col min="13563" max="13563" width="3.28515625" style="1" customWidth="1"/>
    <col min="13564" max="13564" width="3.140625" style="1" customWidth="1"/>
    <col min="13565" max="13566" width="2.7109375" style="1" customWidth="1"/>
    <col min="13567" max="13568" width="0.85546875" style="1" customWidth="1"/>
    <col min="13569" max="13569" width="1" style="1" customWidth="1"/>
    <col min="13570" max="13572" width="10.85546875" style="1" customWidth="1"/>
    <col min="13573" max="13573" width="3.85546875" style="1" customWidth="1"/>
    <col min="13574" max="13574" width="7" style="1" customWidth="1"/>
    <col min="13575" max="13575" width="6.85546875" style="1" customWidth="1"/>
    <col min="13576" max="13576" width="4" style="1" customWidth="1"/>
    <col min="13577" max="13584" width="10.85546875" style="1" customWidth="1"/>
    <col min="13585" max="13585" width="0.5703125" style="1" customWidth="1"/>
    <col min="13586" max="13784" width="11.42578125" style="1"/>
    <col min="13785" max="13785" width="2.85546875" style="1" customWidth="1"/>
    <col min="13786" max="13789" width="2.7109375" style="1" customWidth="1"/>
    <col min="13790" max="13790" width="2.85546875" style="1" customWidth="1"/>
    <col min="13791" max="13793" width="2.7109375" style="1" customWidth="1"/>
    <col min="13794" max="13794" width="2.42578125" style="1" customWidth="1"/>
    <col min="13795" max="13795" width="0.28515625" style="1" customWidth="1"/>
    <col min="13796" max="13796" width="1" style="1" customWidth="1"/>
    <col min="13797" max="13797" width="1.5703125" style="1" customWidth="1"/>
    <col min="13798" max="13810" width="2.7109375" style="1" customWidth="1"/>
    <col min="13811" max="13811" width="2.42578125" style="1" customWidth="1"/>
    <col min="13812" max="13812" width="0.28515625" style="1" customWidth="1"/>
    <col min="13813" max="13813" width="1.85546875" style="1" customWidth="1"/>
    <col min="13814" max="13814" width="0.85546875" style="1" customWidth="1"/>
    <col min="13815" max="13818" width="2.7109375" style="1" customWidth="1"/>
    <col min="13819" max="13819" width="3.28515625" style="1" customWidth="1"/>
    <col min="13820" max="13820" width="3.140625" style="1" customWidth="1"/>
    <col min="13821" max="13822" width="2.7109375" style="1" customWidth="1"/>
    <col min="13823" max="13824" width="0.85546875" style="1" customWidth="1"/>
    <col min="13825" max="13825" width="1" style="1" customWidth="1"/>
    <col min="13826" max="13828" width="10.85546875" style="1" customWidth="1"/>
    <col min="13829" max="13829" width="3.85546875" style="1" customWidth="1"/>
    <col min="13830" max="13830" width="7" style="1" customWidth="1"/>
    <col min="13831" max="13831" width="6.85546875" style="1" customWidth="1"/>
    <col min="13832" max="13832" width="4" style="1" customWidth="1"/>
    <col min="13833" max="13840" width="10.85546875" style="1" customWidth="1"/>
    <col min="13841" max="13841" width="0.5703125" style="1" customWidth="1"/>
    <col min="13842" max="14040" width="11.42578125" style="1"/>
    <col min="14041" max="14041" width="2.85546875" style="1" customWidth="1"/>
    <col min="14042" max="14045" width="2.7109375" style="1" customWidth="1"/>
    <col min="14046" max="14046" width="2.85546875" style="1" customWidth="1"/>
    <col min="14047" max="14049" width="2.7109375" style="1" customWidth="1"/>
    <col min="14050" max="14050" width="2.42578125" style="1" customWidth="1"/>
    <col min="14051" max="14051" width="0.28515625" style="1" customWidth="1"/>
    <col min="14052" max="14052" width="1" style="1" customWidth="1"/>
    <col min="14053" max="14053" width="1.5703125" style="1" customWidth="1"/>
    <col min="14054" max="14066" width="2.7109375" style="1" customWidth="1"/>
    <col min="14067" max="14067" width="2.42578125" style="1" customWidth="1"/>
    <col min="14068" max="14068" width="0.28515625" style="1" customWidth="1"/>
    <col min="14069" max="14069" width="1.85546875" style="1" customWidth="1"/>
    <col min="14070" max="14070" width="0.85546875" style="1" customWidth="1"/>
    <col min="14071" max="14074" width="2.7109375" style="1" customWidth="1"/>
    <col min="14075" max="14075" width="3.28515625" style="1" customWidth="1"/>
    <col min="14076" max="14076" width="3.140625" style="1" customWidth="1"/>
    <col min="14077" max="14078" width="2.7109375" style="1" customWidth="1"/>
    <col min="14079" max="14080" width="0.85546875" style="1" customWidth="1"/>
    <col min="14081" max="14081" width="1" style="1" customWidth="1"/>
    <col min="14082" max="14084" width="10.85546875" style="1" customWidth="1"/>
    <col min="14085" max="14085" width="3.85546875" style="1" customWidth="1"/>
    <col min="14086" max="14086" width="7" style="1" customWidth="1"/>
    <col min="14087" max="14087" width="6.85546875" style="1" customWidth="1"/>
    <col min="14088" max="14088" width="4" style="1" customWidth="1"/>
    <col min="14089" max="14096" width="10.85546875" style="1" customWidth="1"/>
    <col min="14097" max="14097" width="0.5703125" style="1" customWidth="1"/>
    <col min="14098" max="14296" width="11.42578125" style="1"/>
    <col min="14297" max="14297" width="2.85546875" style="1" customWidth="1"/>
    <col min="14298" max="14301" width="2.7109375" style="1" customWidth="1"/>
    <col min="14302" max="14302" width="2.85546875" style="1" customWidth="1"/>
    <col min="14303" max="14305" width="2.7109375" style="1" customWidth="1"/>
    <col min="14306" max="14306" width="2.42578125" style="1" customWidth="1"/>
    <col min="14307" max="14307" width="0.28515625" style="1" customWidth="1"/>
    <col min="14308" max="14308" width="1" style="1" customWidth="1"/>
    <col min="14309" max="14309" width="1.5703125" style="1" customWidth="1"/>
    <col min="14310" max="14322" width="2.7109375" style="1" customWidth="1"/>
    <col min="14323" max="14323" width="2.42578125" style="1" customWidth="1"/>
    <col min="14324" max="14324" width="0.28515625" style="1" customWidth="1"/>
    <col min="14325" max="14325" width="1.85546875" style="1" customWidth="1"/>
    <col min="14326" max="14326" width="0.85546875" style="1" customWidth="1"/>
    <col min="14327" max="14330" width="2.7109375" style="1" customWidth="1"/>
    <col min="14331" max="14331" width="3.28515625" style="1" customWidth="1"/>
    <col min="14332" max="14332" width="3.140625" style="1" customWidth="1"/>
    <col min="14333" max="14334" width="2.7109375" style="1" customWidth="1"/>
    <col min="14335" max="14336" width="0.85546875" style="1" customWidth="1"/>
    <col min="14337" max="14337" width="1" style="1" customWidth="1"/>
    <col min="14338" max="14340" width="10.85546875" style="1" customWidth="1"/>
    <col min="14341" max="14341" width="3.85546875" style="1" customWidth="1"/>
    <col min="14342" max="14342" width="7" style="1" customWidth="1"/>
    <col min="14343" max="14343" width="6.85546875" style="1" customWidth="1"/>
    <col min="14344" max="14344" width="4" style="1" customWidth="1"/>
    <col min="14345" max="14352" width="10.85546875" style="1" customWidth="1"/>
    <col min="14353" max="14353" width="0.5703125" style="1" customWidth="1"/>
    <col min="14354" max="14552" width="11.42578125" style="1"/>
    <col min="14553" max="14553" width="2.85546875" style="1" customWidth="1"/>
    <col min="14554" max="14557" width="2.7109375" style="1" customWidth="1"/>
    <col min="14558" max="14558" width="2.85546875" style="1" customWidth="1"/>
    <col min="14559" max="14561" width="2.7109375" style="1" customWidth="1"/>
    <col min="14562" max="14562" width="2.42578125" style="1" customWidth="1"/>
    <col min="14563" max="14563" width="0.28515625" style="1" customWidth="1"/>
    <col min="14564" max="14564" width="1" style="1" customWidth="1"/>
    <col min="14565" max="14565" width="1.5703125" style="1" customWidth="1"/>
    <col min="14566" max="14578" width="2.7109375" style="1" customWidth="1"/>
    <col min="14579" max="14579" width="2.42578125" style="1" customWidth="1"/>
    <col min="14580" max="14580" width="0.28515625" style="1" customWidth="1"/>
    <col min="14581" max="14581" width="1.85546875" style="1" customWidth="1"/>
    <col min="14582" max="14582" width="0.85546875" style="1" customWidth="1"/>
    <col min="14583" max="14586" width="2.7109375" style="1" customWidth="1"/>
    <col min="14587" max="14587" width="3.28515625" style="1" customWidth="1"/>
    <col min="14588" max="14588" width="3.140625" style="1" customWidth="1"/>
    <col min="14589" max="14590" width="2.7109375" style="1" customWidth="1"/>
    <col min="14591" max="14592" width="0.85546875" style="1" customWidth="1"/>
    <col min="14593" max="14593" width="1" style="1" customWidth="1"/>
    <col min="14594" max="14596" width="10.85546875" style="1" customWidth="1"/>
    <col min="14597" max="14597" width="3.85546875" style="1" customWidth="1"/>
    <col min="14598" max="14598" width="7" style="1" customWidth="1"/>
    <col min="14599" max="14599" width="6.85546875" style="1" customWidth="1"/>
    <col min="14600" max="14600" width="4" style="1" customWidth="1"/>
    <col min="14601" max="14608" width="10.85546875" style="1" customWidth="1"/>
    <col min="14609" max="14609" width="0.5703125" style="1" customWidth="1"/>
    <col min="14610" max="14808" width="11.42578125" style="1"/>
    <col min="14809" max="14809" width="2.85546875" style="1" customWidth="1"/>
    <col min="14810" max="14813" width="2.7109375" style="1" customWidth="1"/>
    <col min="14814" max="14814" width="2.85546875" style="1" customWidth="1"/>
    <col min="14815" max="14817" width="2.7109375" style="1" customWidth="1"/>
    <col min="14818" max="14818" width="2.42578125" style="1" customWidth="1"/>
    <col min="14819" max="14819" width="0.28515625" style="1" customWidth="1"/>
    <col min="14820" max="14820" width="1" style="1" customWidth="1"/>
    <col min="14821" max="14821" width="1.5703125" style="1" customWidth="1"/>
    <col min="14822" max="14834" width="2.7109375" style="1" customWidth="1"/>
    <col min="14835" max="14835" width="2.42578125" style="1" customWidth="1"/>
    <col min="14836" max="14836" width="0.28515625" style="1" customWidth="1"/>
    <col min="14837" max="14837" width="1.85546875" style="1" customWidth="1"/>
    <col min="14838" max="14838" width="0.85546875" style="1" customWidth="1"/>
    <col min="14839" max="14842" width="2.7109375" style="1" customWidth="1"/>
    <col min="14843" max="14843" width="3.28515625" style="1" customWidth="1"/>
    <col min="14844" max="14844" width="3.140625" style="1" customWidth="1"/>
    <col min="14845" max="14846" width="2.7109375" style="1" customWidth="1"/>
    <col min="14847" max="14848" width="0.85546875" style="1" customWidth="1"/>
    <col min="14849" max="14849" width="1" style="1" customWidth="1"/>
    <col min="14850" max="14852" width="10.85546875" style="1" customWidth="1"/>
    <col min="14853" max="14853" width="3.85546875" style="1" customWidth="1"/>
    <col min="14854" max="14854" width="7" style="1" customWidth="1"/>
    <col min="14855" max="14855" width="6.85546875" style="1" customWidth="1"/>
    <col min="14856" max="14856" width="4" style="1" customWidth="1"/>
    <col min="14857" max="14864" width="10.85546875" style="1" customWidth="1"/>
    <col min="14865" max="14865" width="0.5703125" style="1" customWidth="1"/>
    <col min="14866" max="15064" width="11.42578125" style="1"/>
    <col min="15065" max="15065" width="2.85546875" style="1" customWidth="1"/>
    <col min="15066" max="15069" width="2.7109375" style="1" customWidth="1"/>
    <col min="15070" max="15070" width="2.85546875" style="1" customWidth="1"/>
    <col min="15071" max="15073" width="2.7109375" style="1" customWidth="1"/>
    <col min="15074" max="15074" width="2.42578125" style="1" customWidth="1"/>
    <col min="15075" max="15075" width="0.28515625" style="1" customWidth="1"/>
    <col min="15076" max="15076" width="1" style="1" customWidth="1"/>
    <col min="15077" max="15077" width="1.5703125" style="1" customWidth="1"/>
    <col min="15078" max="15090" width="2.7109375" style="1" customWidth="1"/>
    <col min="15091" max="15091" width="2.42578125" style="1" customWidth="1"/>
    <col min="15092" max="15092" width="0.28515625" style="1" customWidth="1"/>
    <col min="15093" max="15093" width="1.85546875" style="1" customWidth="1"/>
    <col min="15094" max="15094" width="0.85546875" style="1" customWidth="1"/>
    <col min="15095" max="15098" width="2.7109375" style="1" customWidth="1"/>
    <col min="15099" max="15099" width="3.28515625" style="1" customWidth="1"/>
    <col min="15100" max="15100" width="3.140625" style="1" customWidth="1"/>
    <col min="15101" max="15102" width="2.7109375" style="1" customWidth="1"/>
    <col min="15103" max="15104" width="0.85546875" style="1" customWidth="1"/>
    <col min="15105" max="15105" width="1" style="1" customWidth="1"/>
    <col min="15106" max="15108" width="10.85546875" style="1" customWidth="1"/>
    <col min="15109" max="15109" width="3.85546875" style="1" customWidth="1"/>
    <col min="15110" max="15110" width="7" style="1" customWidth="1"/>
    <col min="15111" max="15111" width="6.85546875" style="1" customWidth="1"/>
    <col min="15112" max="15112" width="4" style="1" customWidth="1"/>
    <col min="15113" max="15120" width="10.85546875" style="1" customWidth="1"/>
    <col min="15121" max="15121" width="0.5703125" style="1" customWidth="1"/>
    <col min="15122" max="15320" width="11.42578125" style="1"/>
    <col min="15321" max="15321" width="2.85546875" style="1" customWidth="1"/>
    <col min="15322" max="15325" width="2.7109375" style="1" customWidth="1"/>
    <col min="15326" max="15326" width="2.85546875" style="1" customWidth="1"/>
    <col min="15327" max="15329" width="2.7109375" style="1" customWidth="1"/>
    <col min="15330" max="15330" width="2.42578125" style="1" customWidth="1"/>
    <col min="15331" max="15331" width="0.28515625" style="1" customWidth="1"/>
    <col min="15332" max="15332" width="1" style="1" customWidth="1"/>
    <col min="15333" max="15333" width="1.5703125" style="1" customWidth="1"/>
    <col min="15334" max="15346" width="2.7109375" style="1" customWidth="1"/>
    <col min="15347" max="15347" width="2.42578125" style="1" customWidth="1"/>
    <col min="15348" max="15348" width="0.28515625" style="1" customWidth="1"/>
    <col min="15349" max="15349" width="1.85546875" style="1" customWidth="1"/>
    <col min="15350" max="15350" width="0.85546875" style="1" customWidth="1"/>
    <col min="15351" max="15354" width="2.7109375" style="1" customWidth="1"/>
    <col min="15355" max="15355" width="3.28515625" style="1" customWidth="1"/>
    <col min="15356" max="15356" width="3.140625" style="1" customWidth="1"/>
    <col min="15357" max="15358" width="2.7109375" style="1" customWidth="1"/>
    <col min="15359" max="15360" width="0.85546875" style="1" customWidth="1"/>
    <col min="15361" max="15361" width="1" style="1" customWidth="1"/>
    <col min="15362" max="15364" width="10.85546875" style="1" customWidth="1"/>
    <col min="15365" max="15365" width="3.85546875" style="1" customWidth="1"/>
    <col min="15366" max="15366" width="7" style="1" customWidth="1"/>
    <col min="15367" max="15367" width="6.85546875" style="1" customWidth="1"/>
    <col min="15368" max="15368" width="4" style="1" customWidth="1"/>
    <col min="15369" max="15376" width="10.85546875" style="1" customWidth="1"/>
    <col min="15377" max="15377" width="0.5703125" style="1" customWidth="1"/>
    <col min="15378" max="15576" width="11.42578125" style="1"/>
    <col min="15577" max="15577" width="2.85546875" style="1" customWidth="1"/>
    <col min="15578" max="15581" width="2.7109375" style="1" customWidth="1"/>
    <col min="15582" max="15582" width="2.85546875" style="1" customWidth="1"/>
    <col min="15583" max="15585" width="2.7109375" style="1" customWidth="1"/>
    <col min="15586" max="15586" width="2.42578125" style="1" customWidth="1"/>
    <col min="15587" max="15587" width="0.28515625" style="1" customWidth="1"/>
    <col min="15588" max="15588" width="1" style="1" customWidth="1"/>
    <col min="15589" max="15589" width="1.5703125" style="1" customWidth="1"/>
    <col min="15590" max="15602" width="2.7109375" style="1" customWidth="1"/>
    <col min="15603" max="15603" width="2.42578125" style="1" customWidth="1"/>
    <col min="15604" max="15604" width="0.28515625" style="1" customWidth="1"/>
    <col min="15605" max="15605" width="1.85546875" style="1" customWidth="1"/>
    <col min="15606" max="15606" width="0.85546875" style="1" customWidth="1"/>
    <col min="15607" max="15610" width="2.7109375" style="1" customWidth="1"/>
    <col min="15611" max="15611" width="3.28515625" style="1" customWidth="1"/>
    <col min="15612" max="15612" width="3.140625" style="1" customWidth="1"/>
    <col min="15613" max="15614" width="2.7109375" style="1" customWidth="1"/>
    <col min="15615" max="15616" width="0.85546875" style="1" customWidth="1"/>
    <col min="15617" max="15617" width="1" style="1" customWidth="1"/>
    <col min="15618" max="15620" width="10.85546875" style="1" customWidth="1"/>
    <col min="15621" max="15621" width="3.85546875" style="1" customWidth="1"/>
    <col min="15622" max="15622" width="7" style="1" customWidth="1"/>
    <col min="15623" max="15623" width="6.85546875" style="1" customWidth="1"/>
    <col min="15624" max="15624" width="4" style="1" customWidth="1"/>
    <col min="15625" max="15632" width="10.85546875" style="1" customWidth="1"/>
    <col min="15633" max="15633" width="0.5703125" style="1" customWidth="1"/>
    <col min="15634" max="15832" width="11.42578125" style="1"/>
    <col min="15833" max="15833" width="2.85546875" style="1" customWidth="1"/>
    <col min="15834" max="15837" width="2.7109375" style="1" customWidth="1"/>
    <col min="15838" max="15838" width="2.85546875" style="1" customWidth="1"/>
    <col min="15839" max="15841" width="2.7109375" style="1" customWidth="1"/>
    <col min="15842" max="15842" width="2.42578125" style="1" customWidth="1"/>
    <col min="15843" max="15843" width="0.28515625" style="1" customWidth="1"/>
    <col min="15844" max="15844" width="1" style="1" customWidth="1"/>
    <col min="15845" max="15845" width="1.5703125" style="1" customWidth="1"/>
    <col min="15846" max="15858" width="2.7109375" style="1" customWidth="1"/>
    <col min="15859" max="15859" width="2.42578125" style="1" customWidth="1"/>
    <col min="15860" max="15860" width="0.28515625" style="1" customWidth="1"/>
    <col min="15861" max="15861" width="1.85546875" style="1" customWidth="1"/>
    <col min="15862" max="15862" width="0.85546875" style="1" customWidth="1"/>
    <col min="15863" max="15866" width="2.7109375" style="1" customWidth="1"/>
    <col min="15867" max="15867" width="3.28515625" style="1" customWidth="1"/>
    <col min="15868" max="15868" width="3.140625" style="1" customWidth="1"/>
    <col min="15869" max="15870" width="2.7109375" style="1" customWidth="1"/>
    <col min="15871" max="15872" width="0.85546875" style="1" customWidth="1"/>
    <col min="15873" max="15873" width="1" style="1" customWidth="1"/>
    <col min="15874" max="15876" width="10.85546875" style="1" customWidth="1"/>
    <col min="15877" max="15877" width="3.85546875" style="1" customWidth="1"/>
    <col min="15878" max="15878" width="7" style="1" customWidth="1"/>
    <col min="15879" max="15879" width="6.85546875" style="1" customWidth="1"/>
    <col min="15880" max="15880" width="4" style="1" customWidth="1"/>
    <col min="15881" max="15888" width="10.85546875" style="1" customWidth="1"/>
    <col min="15889" max="15889" width="0.5703125" style="1" customWidth="1"/>
    <col min="15890" max="16088" width="11.42578125" style="1"/>
    <col min="16089" max="16089" width="2.85546875" style="1" customWidth="1"/>
    <col min="16090" max="16093" width="2.7109375" style="1" customWidth="1"/>
    <col min="16094" max="16094" width="2.85546875" style="1" customWidth="1"/>
    <col min="16095" max="16097" width="2.7109375" style="1" customWidth="1"/>
    <col min="16098" max="16098" width="2.42578125" style="1" customWidth="1"/>
    <col min="16099" max="16099" width="0.28515625" style="1" customWidth="1"/>
    <col min="16100" max="16100" width="1" style="1" customWidth="1"/>
    <col min="16101" max="16101" width="1.5703125" style="1" customWidth="1"/>
    <col min="16102" max="16114" width="2.7109375" style="1" customWidth="1"/>
    <col min="16115" max="16115" width="2.42578125" style="1" customWidth="1"/>
    <col min="16116" max="16116" width="0.28515625" style="1" customWidth="1"/>
    <col min="16117" max="16117" width="1.85546875" style="1" customWidth="1"/>
    <col min="16118" max="16118" width="0.85546875" style="1" customWidth="1"/>
    <col min="16119" max="16122" width="2.7109375" style="1" customWidth="1"/>
    <col min="16123" max="16123" width="3.28515625" style="1" customWidth="1"/>
    <col min="16124" max="16124" width="3.140625" style="1" customWidth="1"/>
    <col min="16125" max="16126" width="2.7109375" style="1" customWidth="1"/>
    <col min="16127" max="16128" width="0.85546875" style="1" customWidth="1"/>
    <col min="16129" max="16129" width="1" style="1" customWidth="1"/>
    <col min="16130" max="16132" width="10.85546875" style="1" customWidth="1"/>
    <col min="16133" max="16133" width="3.85546875" style="1" customWidth="1"/>
    <col min="16134" max="16134" width="7" style="1" customWidth="1"/>
    <col min="16135" max="16135" width="6.85546875" style="1" customWidth="1"/>
    <col min="16136" max="16136" width="4" style="1" customWidth="1"/>
    <col min="16137" max="16144" width="10.85546875" style="1" customWidth="1"/>
    <col min="16145" max="16145" width="0.5703125" style="1" customWidth="1"/>
    <col min="16146" max="16384" width="11.42578125" style="1"/>
  </cols>
  <sheetData>
    <row r="1" spans="1:23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3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0"/>
    </row>
    <row r="3" spans="1:23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0"/>
    </row>
    <row r="4" spans="1:23" ht="7.5" customHeight="1" x14ac:dyDescent="0.25"/>
    <row r="5" spans="1:23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3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-308000000</v>
      </c>
      <c r="H6" s="6">
        <f t="shared" ref="H6" si="1">+H7+H8</f>
        <v>-1881681500</v>
      </c>
      <c r="I6" s="6">
        <f>+I7+I8</f>
        <v>100338413500</v>
      </c>
      <c r="J6" s="6">
        <f>+J7+J8</f>
        <v>98725603362.899994</v>
      </c>
      <c r="K6" s="6">
        <f>+K7+K8</f>
        <v>1612810137.1000001</v>
      </c>
      <c r="L6" s="6">
        <f>+L7+L8</f>
        <v>308000000</v>
      </c>
      <c r="M6" s="6">
        <f t="shared" ref="M6:U6" si="2">+M7+M8</f>
        <v>78233281502.090012</v>
      </c>
      <c r="N6" s="6">
        <f t="shared" si="2"/>
        <v>20492321860.809998</v>
      </c>
      <c r="O6" s="6">
        <f t="shared" si="2"/>
        <v>73660816644.860001</v>
      </c>
      <c r="P6" s="6">
        <f t="shared" si="2"/>
        <v>4572464857.2299995</v>
      </c>
      <c r="Q6" s="6">
        <f t="shared" si="2"/>
        <v>73502510082.860001</v>
      </c>
      <c r="R6" s="6">
        <f t="shared" si="2"/>
        <v>158306562</v>
      </c>
      <c r="S6" s="6">
        <f t="shared" si="2"/>
        <v>73502510082.860001</v>
      </c>
      <c r="T6" s="6">
        <f t="shared" si="2"/>
        <v>0</v>
      </c>
      <c r="U6" s="6">
        <f t="shared" si="2"/>
        <v>254616977</v>
      </c>
    </row>
    <row r="7" spans="1:23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+F9+F48+F122</f>
        <v>101233630000</v>
      </c>
      <c r="G7" s="15">
        <f t="shared" si="0"/>
        <v>-308000000</v>
      </c>
      <c r="H7" s="15">
        <f>+H9+H48+H122</f>
        <v>-1881681500</v>
      </c>
      <c r="I7" s="15">
        <v>99043948500</v>
      </c>
      <c r="J7" s="15">
        <v>97450713719.199997</v>
      </c>
      <c r="K7" s="15">
        <v>1593234780.8000002</v>
      </c>
      <c r="L7" s="15">
        <v>308000000</v>
      </c>
      <c r="M7" s="15">
        <v>77737914316.240005</v>
      </c>
      <c r="N7" s="15">
        <v>19712799402.959999</v>
      </c>
      <c r="O7" s="15">
        <v>73264404577.660004</v>
      </c>
      <c r="P7" s="15">
        <v>4473509738.5799999</v>
      </c>
      <c r="Q7" s="15">
        <v>73106098015.660004</v>
      </c>
      <c r="R7" s="15">
        <v>158306562</v>
      </c>
      <c r="S7" s="15">
        <v>73106098015.660004</v>
      </c>
      <c r="T7" s="15">
        <v>0</v>
      </c>
      <c r="U7" s="15">
        <v>254616977</v>
      </c>
    </row>
    <row r="8" spans="1:23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1274889643.7</v>
      </c>
      <c r="K8" s="15">
        <v>19575356.300000001</v>
      </c>
      <c r="L8" s="15">
        <v>0</v>
      </c>
      <c r="M8" s="15">
        <v>495367185.85000002</v>
      </c>
      <c r="N8" s="15">
        <v>779522457.85000002</v>
      </c>
      <c r="O8" s="15">
        <v>396412067.19999999</v>
      </c>
      <c r="P8" s="15">
        <v>98955118.650000006</v>
      </c>
      <c r="Q8" s="15">
        <v>396412067.19999999</v>
      </c>
      <c r="R8" s="15">
        <v>0</v>
      </c>
      <c r="S8" s="15">
        <v>396412067.19999999</v>
      </c>
      <c r="T8" s="15">
        <v>0</v>
      </c>
      <c r="U8" s="15">
        <v>0</v>
      </c>
    </row>
    <row r="9" spans="1:23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6648364002</v>
      </c>
      <c r="H9" s="15">
        <f t="shared" ref="H9" si="6">+H10</f>
        <v>-344592500</v>
      </c>
      <c r="I9" s="15">
        <v>86325621502</v>
      </c>
      <c r="J9" s="15">
        <v>85618963857.929993</v>
      </c>
      <c r="K9" s="15">
        <v>706657644.07000005</v>
      </c>
      <c r="L9" s="15">
        <v>130000000</v>
      </c>
      <c r="M9" s="15">
        <v>66442694791.93</v>
      </c>
      <c r="N9" s="15">
        <v>19176269066</v>
      </c>
      <c r="O9" s="15">
        <v>64483625221.93</v>
      </c>
      <c r="P9" s="15">
        <v>1959069570</v>
      </c>
      <c r="Q9" s="15">
        <v>64483625221.93</v>
      </c>
      <c r="R9" s="15">
        <v>0</v>
      </c>
      <c r="S9" s="15">
        <v>64483625221.93</v>
      </c>
      <c r="T9" s="15">
        <v>0</v>
      </c>
      <c r="U9" s="15">
        <v>170226323</v>
      </c>
    </row>
    <row r="10" spans="1:23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6648364002</v>
      </c>
      <c r="H10" s="15">
        <f t="shared" ref="H10" si="7">+H11+H34+H37</f>
        <v>-344592500</v>
      </c>
      <c r="I10" s="15">
        <v>86325621502</v>
      </c>
      <c r="J10" s="15">
        <v>85618963857.929993</v>
      </c>
      <c r="K10" s="15">
        <v>706657644.07000005</v>
      </c>
      <c r="L10" s="15">
        <v>130000000</v>
      </c>
      <c r="M10" s="15">
        <v>66442694791.93</v>
      </c>
      <c r="N10" s="15">
        <v>19176269066</v>
      </c>
      <c r="O10" s="15">
        <v>64483625221.93</v>
      </c>
      <c r="P10" s="15">
        <v>1959069570</v>
      </c>
      <c r="Q10" s="15">
        <v>64483625221.93</v>
      </c>
      <c r="R10" s="15">
        <v>0</v>
      </c>
      <c r="S10" s="15">
        <v>64483625221.93</v>
      </c>
      <c r="T10" s="15">
        <v>0</v>
      </c>
      <c r="U10" s="15">
        <v>170226323</v>
      </c>
    </row>
    <row r="11" spans="1:23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1031134251</v>
      </c>
      <c r="H11" s="15">
        <v>0</v>
      </c>
      <c r="I11" s="15">
        <v>58274134251</v>
      </c>
      <c r="J11" s="15">
        <v>58258106475</v>
      </c>
      <c r="K11" s="15">
        <v>16027776</v>
      </c>
      <c r="L11" s="16">
        <v>130000000</v>
      </c>
      <c r="M11" s="15">
        <v>43878983875</v>
      </c>
      <c r="N11" s="15">
        <v>14379122600</v>
      </c>
      <c r="O11" s="15">
        <v>43721779242.669998</v>
      </c>
      <c r="P11" s="15">
        <v>157204632.33000001</v>
      </c>
      <c r="Q11" s="15">
        <v>43721779242.669998</v>
      </c>
      <c r="R11" s="15">
        <v>0</v>
      </c>
      <c r="S11" s="15">
        <v>43721779242.669998</v>
      </c>
      <c r="T11" s="15">
        <v>0</v>
      </c>
      <c r="U11" s="15">
        <v>169548723</v>
      </c>
    </row>
    <row r="12" spans="1:23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11066466077</v>
      </c>
      <c r="H12" s="15">
        <v>0</v>
      </c>
      <c r="I12" s="15">
        <v>45635466077</v>
      </c>
      <c r="J12" s="15">
        <v>45629518592</v>
      </c>
      <c r="K12" s="15">
        <v>5947485</v>
      </c>
      <c r="L12" s="16">
        <v>130000000</v>
      </c>
      <c r="M12" s="16">
        <v>37071526843</v>
      </c>
      <c r="N12" s="15">
        <v>8557991749</v>
      </c>
      <c r="O12" s="15">
        <v>36950366911.760002</v>
      </c>
      <c r="P12" s="15">
        <v>121159931.23999999</v>
      </c>
      <c r="Q12" s="15">
        <v>36950366911.760002</v>
      </c>
      <c r="R12" s="15">
        <v>0</v>
      </c>
      <c r="S12" s="15">
        <v>36950366911.760002</v>
      </c>
      <c r="T12" s="15">
        <v>0</v>
      </c>
      <c r="U12" s="15">
        <v>158251402</v>
      </c>
    </row>
    <row r="13" spans="1:23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9980466077</v>
      </c>
      <c r="H13" s="18">
        <v>0</v>
      </c>
      <c r="I13" s="18">
        <v>42372466077</v>
      </c>
      <c r="J13" s="18">
        <v>42372433397</v>
      </c>
      <c r="K13" s="18">
        <v>32680</v>
      </c>
      <c r="L13" s="19">
        <v>0</v>
      </c>
      <c r="M13" s="19">
        <v>34835275382</v>
      </c>
      <c r="N13" s="18">
        <v>7537158015</v>
      </c>
      <c r="O13" s="18">
        <v>34722476259.660004</v>
      </c>
      <c r="P13" s="18">
        <v>112799122.34</v>
      </c>
      <c r="Q13" s="18">
        <v>34722476259.660004</v>
      </c>
      <c r="R13" s="18">
        <v>0</v>
      </c>
      <c r="S13" s="18">
        <v>34722476259.660004</v>
      </c>
      <c r="T13" s="18">
        <v>0</v>
      </c>
      <c r="U13" s="18">
        <v>931204</v>
      </c>
      <c r="W13" s="49"/>
    </row>
    <row r="14" spans="1:23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836000000</v>
      </c>
      <c r="H14" s="18">
        <v>0</v>
      </c>
      <c r="I14" s="18">
        <v>2763000000</v>
      </c>
      <c r="J14" s="18">
        <v>2763000000</v>
      </c>
      <c r="K14" s="18">
        <v>0</v>
      </c>
      <c r="L14" s="19">
        <v>0</v>
      </c>
      <c r="M14" s="19">
        <v>1889242393</v>
      </c>
      <c r="N14" s="18">
        <v>873757607</v>
      </c>
      <c r="O14" s="18">
        <v>1881806139.72</v>
      </c>
      <c r="P14" s="18">
        <v>7436253.2800000003</v>
      </c>
      <c r="Q14" s="18">
        <v>1881806139.72</v>
      </c>
      <c r="R14" s="18">
        <v>0</v>
      </c>
      <c r="S14" s="18">
        <v>1881806139.72</v>
      </c>
      <c r="T14" s="18">
        <v>0</v>
      </c>
      <c r="U14" s="18">
        <v>0</v>
      </c>
      <c r="W14" s="49"/>
    </row>
    <row r="15" spans="1:23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494085195</v>
      </c>
      <c r="K15" s="18">
        <v>5914805</v>
      </c>
      <c r="L15" s="19">
        <v>0</v>
      </c>
      <c r="M15" s="19">
        <v>347009068</v>
      </c>
      <c r="N15" s="18">
        <v>147076127</v>
      </c>
      <c r="O15" s="18">
        <v>346084512.38</v>
      </c>
      <c r="P15" s="18">
        <v>924555.62</v>
      </c>
      <c r="Q15" s="18">
        <v>346084512.38</v>
      </c>
      <c r="R15" s="18">
        <v>0</v>
      </c>
      <c r="S15" s="18">
        <v>346084512.38</v>
      </c>
      <c r="T15" s="18">
        <v>0</v>
      </c>
      <c r="U15" s="18">
        <v>157320198</v>
      </c>
      <c r="W15" s="49"/>
    </row>
    <row r="16" spans="1:23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739642197</v>
      </c>
      <c r="N16" s="15">
        <v>216969164</v>
      </c>
      <c r="O16" s="15">
        <v>736805880.04999995</v>
      </c>
      <c r="P16" s="15">
        <v>2836316.95</v>
      </c>
      <c r="Q16" s="15">
        <v>736805880.04999995</v>
      </c>
      <c r="R16" s="15">
        <v>0</v>
      </c>
      <c r="S16" s="15">
        <v>736805880.04999995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116837373</v>
      </c>
      <c r="H17" s="18">
        <v>0</v>
      </c>
      <c r="I17" s="18">
        <v>531837373</v>
      </c>
      <c r="J17" s="18">
        <v>531837373</v>
      </c>
      <c r="K17" s="18">
        <v>0</v>
      </c>
      <c r="L17" s="19">
        <v>0</v>
      </c>
      <c r="M17" s="19">
        <v>394559962</v>
      </c>
      <c r="N17" s="18">
        <v>137277411</v>
      </c>
      <c r="O17" s="18">
        <v>392973305.85000002</v>
      </c>
      <c r="P17" s="18">
        <v>1586656.15</v>
      </c>
      <c r="Q17" s="18">
        <v>392973305.85000002</v>
      </c>
      <c r="R17" s="18">
        <v>0</v>
      </c>
      <c r="S17" s="18">
        <v>392973305.85000002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94773988</v>
      </c>
      <c r="H18" s="18">
        <v>0</v>
      </c>
      <c r="I18" s="18">
        <v>424773988</v>
      </c>
      <c r="J18" s="18">
        <v>424773988</v>
      </c>
      <c r="K18" s="18">
        <v>0</v>
      </c>
      <c r="L18" s="19">
        <v>0</v>
      </c>
      <c r="M18" s="19">
        <v>345082235</v>
      </c>
      <c r="N18" s="18">
        <v>79691753</v>
      </c>
      <c r="O18" s="18">
        <v>343832574.19999999</v>
      </c>
      <c r="P18" s="18">
        <v>1249660.8</v>
      </c>
      <c r="Q18" s="18">
        <v>343832574.19999999</v>
      </c>
      <c r="R18" s="18">
        <v>0</v>
      </c>
      <c r="S18" s="18">
        <v>343832574.19999999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5302330408</v>
      </c>
      <c r="N19" s="15">
        <v>5453927254</v>
      </c>
      <c r="O19" s="15">
        <v>5272348310.4700003</v>
      </c>
      <c r="P19" s="15">
        <v>29982097.530000001</v>
      </c>
      <c r="Q19" s="15">
        <v>5272348310.4700003</v>
      </c>
      <c r="R19" s="15">
        <v>0</v>
      </c>
      <c r="S19" s="15">
        <v>5272348310.4700003</v>
      </c>
      <c r="T19" s="15">
        <v>0</v>
      </c>
      <c r="U19" s="15">
        <v>1020211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270802156</v>
      </c>
      <c r="H20" s="18">
        <v>0</v>
      </c>
      <c r="I20" s="18">
        <v>1420802156</v>
      </c>
      <c r="J20" s="18">
        <v>1420802156</v>
      </c>
      <c r="K20" s="18">
        <v>0</v>
      </c>
      <c r="L20" s="19">
        <v>0</v>
      </c>
      <c r="M20" s="19">
        <v>1019271291</v>
      </c>
      <c r="N20" s="18">
        <v>401530865</v>
      </c>
      <c r="O20" s="18">
        <v>1014913788.99</v>
      </c>
      <c r="P20" s="18">
        <v>4357502.01</v>
      </c>
      <c r="Q20" s="18">
        <v>1014913788.99</v>
      </c>
      <c r="R20" s="18">
        <v>0</v>
      </c>
      <c r="S20" s="18">
        <v>1014913788.99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174607600</v>
      </c>
      <c r="N21" s="18">
        <v>78245259</v>
      </c>
      <c r="O21" s="18">
        <v>173768511.62</v>
      </c>
      <c r="P21" s="18">
        <v>839088.38</v>
      </c>
      <c r="Q21" s="18">
        <v>173768511.62</v>
      </c>
      <c r="R21" s="18">
        <v>0</v>
      </c>
      <c r="S21" s="18">
        <v>173768511.62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32155618</v>
      </c>
      <c r="N22" s="18">
        <v>9678902</v>
      </c>
      <c r="O22" s="18">
        <v>32001754.879999999</v>
      </c>
      <c r="P22" s="18">
        <v>153863.12</v>
      </c>
      <c r="Q22" s="18">
        <v>32001754.879999999</v>
      </c>
      <c r="R22" s="18">
        <v>0</v>
      </c>
      <c r="S22" s="18">
        <v>32001754.879999999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17969802</v>
      </c>
      <c r="N23" s="18">
        <v>12030198</v>
      </c>
      <c r="O23" s="18">
        <v>17853140.969999999</v>
      </c>
      <c r="P23" s="18">
        <v>116661.03</v>
      </c>
      <c r="Q23" s="18">
        <v>17853140.969999999</v>
      </c>
      <c r="R23" s="18">
        <v>0</v>
      </c>
      <c r="S23" s="18">
        <v>17853140.969999999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18">
        <v>0</v>
      </c>
      <c r="L24" s="19">
        <v>0</v>
      </c>
      <c r="M24" s="19">
        <v>1990414912</v>
      </c>
      <c r="N24" s="18">
        <v>16529619</v>
      </c>
      <c r="O24" s="18">
        <v>1982862705.01</v>
      </c>
      <c r="P24" s="18">
        <v>7552206.9900000002</v>
      </c>
      <c r="Q24" s="18">
        <v>1982862705.01</v>
      </c>
      <c r="R24" s="18">
        <v>0</v>
      </c>
      <c r="S24" s="18">
        <v>1982862705.01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308372220</v>
      </c>
      <c r="H25" s="18">
        <v>0</v>
      </c>
      <c r="I25" s="18">
        <v>2073372220</v>
      </c>
      <c r="J25" s="18">
        <v>2073372220</v>
      </c>
      <c r="K25" s="18">
        <v>0</v>
      </c>
      <c r="L25" s="19">
        <v>0</v>
      </c>
      <c r="M25" s="19">
        <v>1422959928</v>
      </c>
      <c r="N25" s="18">
        <v>650412292</v>
      </c>
      <c r="O25" s="18">
        <v>1416102129.3299999</v>
      </c>
      <c r="P25" s="18">
        <v>6857798.6699999999</v>
      </c>
      <c r="Q25" s="18">
        <v>1416102129.3299999</v>
      </c>
      <c r="R25" s="18">
        <v>0</v>
      </c>
      <c r="S25" s="18">
        <v>1416102129.3299999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2286692125</v>
      </c>
      <c r="H26" s="18">
        <v>0</v>
      </c>
      <c r="I26" s="18">
        <v>4208692125</v>
      </c>
      <c r="J26" s="18">
        <v>4208692125</v>
      </c>
      <c r="K26" s="18">
        <v>0</v>
      </c>
      <c r="L26" s="19">
        <v>0</v>
      </c>
      <c r="M26" s="19">
        <v>93243223</v>
      </c>
      <c r="N26" s="18">
        <v>4115448902</v>
      </c>
      <c r="O26" s="18">
        <v>85714046.349999994</v>
      </c>
      <c r="P26" s="18">
        <v>7529176.6500000004</v>
      </c>
      <c r="Q26" s="18">
        <v>85714046.349999994</v>
      </c>
      <c r="R26" s="18">
        <v>0</v>
      </c>
      <c r="S26" s="18">
        <v>85714046.349999994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53413064</v>
      </c>
      <c r="H27" s="18">
        <v>0</v>
      </c>
      <c r="I27" s="18">
        <v>661413064</v>
      </c>
      <c r="J27" s="18">
        <v>661413064</v>
      </c>
      <c r="K27" s="18">
        <v>0</v>
      </c>
      <c r="L27" s="19">
        <v>0</v>
      </c>
      <c r="M27" s="19">
        <v>521295896</v>
      </c>
      <c r="N27" s="18">
        <v>140117168</v>
      </c>
      <c r="O27" s="18">
        <v>518959139.31999999</v>
      </c>
      <c r="P27" s="18">
        <v>2336756.6800000002</v>
      </c>
      <c r="Q27" s="18">
        <v>518959139.31999999</v>
      </c>
      <c r="R27" s="18">
        <v>0</v>
      </c>
      <c r="S27" s="18">
        <v>518959139.31999999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18">
        <v>0</v>
      </c>
      <c r="S28" s="18">
        <v>30173094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915718860</v>
      </c>
      <c r="K29" s="15">
        <v>10080291</v>
      </c>
      <c r="L29" s="16">
        <v>0</v>
      </c>
      <c r="M29" s="16">
        <v>765484427</v>
      </c>
      <c r="N29" s="15">
        <v>150234433</v>
      </c>
      <c r="O29" s="15">
        <v>762258140.38999999</v>
      </c>
      <c r="P29" s="15">
        <v>3226286.61</v>
      </c>
      <c r="Q29" s="15">
        <v>762258140.38999999</v>
      </c>
      <c r="R29" s="15">
        <v>0</v>
      </c>
      <c r="S29" s="15">
        <v>762258140.38999999</v>
      </c>
      <c r="T29" s="15">
        <v>0</v>
      </c>
      <c r="U29" s="15">
        <v>10277110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52476353</v>
      </c>
      <c r="N30" s="18">
        <v>31290005</v>
      </c>
      <c r="O30" s="18">
        <v>52209943.740000002</v>
      </c>
      <c r="P30" s="18">
        <v>266409.26</v>
      </c>
      <c r="Q30" s="18">
        <v>52209943.740000002</v>
      </c>
      <c r="R30" s="18">
        <v>0</v>
      </c>
      <c r="S30" s="18">
        <v>52209943.740000002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598228111</v>
      </c>
      <c r="K31" s="18">
        <v>10080291</v>
      </c>
      <c r="L31" s="19">
        <v>0</v>
      </c>
      <c r="M31" s="19">
        <v>537011942</v>
      </c>
      <c r="N31" s="18">
        <v>61216169</v>
      </c>
      <c r="O31" s="18">
        <v>534942785.76999998</v>
      </c>
      <c r="P31" s="18">
        <v>2069156.23</v>
      </c>
      <c r="Q31" s="18">
        <v>534942785.76999998</v>
      </c>
      <c r="R31" s="18">
        <v>0</v>
      </c>
      <c r="S31" s="18">
        <v>534942785.76999998</v>
      </c>
      <c r="T31" s="18">
        <v>0</v>
      </c>
      <c r="U31" s="18">
        <v>10277110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175996132</v>
      </c>
      <c r="N32" s="18">
        <v>57728259</v>
      </c>
      <c r="O32" s="18">
        <v>175105410.88</v>
      </c>
      <c r="P32" s="18">
        <v>890721.12</v>
      </c>
      <c r="Q32" s="18">
        <v>175105410.88</v>
      </c>
      <c r="R32" s="18">
        <v>0</v>
      </c>
      <c r="S32" s="18">
        <v>175105410.88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5856627631.9300003</v>
      </c>
      <c r="K34" s="15">
        <v>690629868.07000005</v>
      </c>
      <c r="L34" s="16">
        <v>0</v>
      </c>
      <c r="M34" s="16">
        <v>5501401753.9300003</v>
      </c>
      <c r="N34" s="15">
        <v>355225878</v>
      </c>
      <c r="O34" s="15">
        <v>3730301551.6900001</v>
      </c>
      <c r="P34" s="15">
        <v>1771100202.24</v>
      </c>
      <c r="Q34" s="15">
        <v>3730301551.6900001</v>
      </c>
      <c r="R34" s="15">
        <v>0</v>
      </c>
      <c r="S34" s="15">
        <v>3730301551.6900001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5526667046</v>
      </c>
      <c r="K35" s="18">
        <v>227590454</v>
      </c>
      <c r="L35" s="19">
        <v>0</v>
      </c>
      <c r="M35" s="19">
        <v>5177662812</v>
      </c>
      <c r="N35" s="18">
        <v>349004234</v>
      </c>
      <c r="O35" s="18">
        <v>3497201108.71</v>
      </c>
      <c r="P35" s="18">
        <v>1680461703.29</v>
      </c>
      <c r="Q35" s="18">
        <v>3497201108.71</v>
      </c>
      <c r="R35" s="18">
        <v>0</v>
      </c>
      <c r="S35" s="18">
        <v>3497201108.71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329960585.93000001</v>
      </c>
      <c r="K36" s="18">
        <v>463039414.06999999</v>
      </c>
      <c r="L36" s="19">
        <v>0</v>
      </c>
      <c r="M36" s="19">
        <v>323738941.93000001</v>
      </c>
      <c r="N36" s="18">
        <v>6221644</v>
      </c>
      <c r="O36" s="18">
        <v>233100442.97999999</v>
      </c>
      <c r="P36" s="18">
        <v>90638498.950000003</v>
      </c>
      <c r="Q36" s="18">
        <v>233100442.97999999</v>
      </c>
      <c r="R36" s="18">
        <v>0</v>
      </c>
      <c r="S36" s="18">
        <v>233100442.97999999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15">
        <v>0</v>
      </c>
      <c r="L37" s="16">
        <v>0</v>
      </c>
      <c r="M37" s="16">
        <v>17062309163</v>
      </c>
      <c r="N37" s="15">
        <v>4441920588</v>
      </c>
      <c r="O37" s="15">
        <v>17031544427.57</v>
      </c>
      <c r="P37" s="15">
        <v>30764735.43</v>
      </c>
      <c r="Q37" s="15">
        <v>17031544427.57</v>
      </c>
      <c r="R37" s="15">
        <v>0</v>
      </c>
      <c r="S37" s="15">
        <v>17031544427.57</v>
      </c>
      <c r="T37" s="15">
        <v>0</v>
      </c>
      <c r="U37" s="15">
        <v>677600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2090504362</v>
      </c>
      <c r="H38" s="15">
        <v>0</v>
      </c>
      <c r="I38" s="15">
        <v>9340504362</v>
      </c>
      <c r="J38" s="15">
        <v>9340504362</v>
      </c>
      <c r="K38" s="15">
        <v>0</v>
      </c>
      <c r="L38" s="16">
        <v>0</v>
      </c>
      <c r="M38" s="16">
        <v>7653199911</v>
      </c>
      <c r="N38" s="15">
        <v>1687304451</v>
      </c>
      <c r="O38" s="15">
        <v>7640890216.5299997</v>
      </c>
      <c r="P38" s="15">
        <v>12309694.470000001</v>
      </c>
      <c r="Q38" s="15">
        <v>7640890216.5299997</v>
      </c>
      <c r="R38" s="15">
        <v>0</v>
      </c>
      <c r="S38" s="15">
        <v>7640890216.5299997</v>
      </c>
      <c r="T38" s="15">
        <v>0</v>
      </c>
      <c r="U38" s="15">
        <v>677600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1684175736</v>
      </c>
      <c r="N39" s="18">
        <v>378152196</v>
      </c>
      <c r="O39" s="18">
        <v>1681418971.96</v>
      </c>
      <c r="P39" s="18">
        <v>2756764.04</v>
      </c>
      <c r="Q39" s="18">
        <v>1681418971.96</v>
      </c>
      <c r="R39" s="18">
        <v>0</v>
      </c>
      <c r="S39" s="18">
        <v>1681418971.96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2578964848</v>
      </c>
      <c r="N40" s="18">
        <v>604078473</v>
      </c>
      <c r="O40" s="18">
        <v>2574649243.5999999</v>
      </c>
      <c r="P40" s="18">
        <v>4315604.4000000004</v>
      </c>
      <c r="Q40" s="18">
        <v>2574649243.5999999</v>
      </c>
      <c r="R40" s="18">
        <v>0</v>
      </c>
      <c r="S40" s="18">
        <v>2574649243.5999999</v>
      </c>
      <c r="T40" s="18">
        <v>0</v>
      </c>
      <c r="U40" s="18">
        <v>396600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1002133109</v>
      </c>
      <c r="H41" s="18">
        <v>0</v>
      </c>
      <c r="I41" s="18">
        <v>4095133109</v>
      </c>
      <c r="J41" s="18">
        <v>4095133109</v>
      </c>
      <c r="K41" s="18">
        <v>0</v>
      </c>
      <c r="L41" s="19">
        <v>0</v>
      </c>
      <c r="M41" s="19">
        <v>3390059327</v>
      </c>
      <c r="N41" s="18">
        <v>705073782</v>
      </c>
      <c r="O41" s="18">
        <v>3384822000.9699998</v>
      </c>
      <c r="P41" s="18">
        <v>5237326.03</v>
      </c>
      <c r="Q41" s="18">
        <v>3384822000.9699998</v>
      </c>
      <c r="R41" s="18">
        <v>0</v>
      </c>
      <c r="S41" s="18">
        <v>3384822000.9699998</v>
      </c>
      <c r="T41" s="18">
        <v>0</v>
      </c>
      <c r="U41" s="18">
        <v>281000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2916815475</v>
      </c>
      <c r="H42" s="15">
        <v>0</v>
      </c>
      <c r="I42" s="15">
        <v>9585815475</v>
      </c>
      <c r="J42" s="15">
        <v>9585815475</v>
      </c>
      <c r="K42" s="15">
        <v>0</v>
      </c>
      <c r="L42" s="16">
        <v>0</v>
      </c>
      <c r="M42" s="16">
        <v>7303881075</v>
      </c>
      <c r="N42" s="15">
        <v>2281934400</v>
      </c>
      <c r="O42" s="15">
        <v>7288871978.1599998</v>
      </c>
      <c r="P42" s="15">
        <v>15009096.84</v>
      </c>
      <c r="Q42" s="15">
        <v>7288871978.1599998</v>
      </c>
      <c r="R42" s="15">
        <v>0</v>
      </c>
      <c r="S42" s="15">
        <v>7288871978.1599998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3597183484</v>
      </c>
      <c r="N43" s="18">
        <v>1059732985</v>
      </c>
      <c r="O43" s="18">
        <v>3590282896.5100002</v>
      </c>
      <c r="P43" s="18">
        <v>6900587.4900000002</v>
      </c>
      <c r="Q43" s="18">
        <v>3590282896.5100002</v>
      </c>
      <c r="R43" s="18">
        <v>0</v>
      </c>
      <c r="S43" s="18">
        <v>3590282896.5100002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910615187</v>
      </c>
      <c r="H44" s="18">
        <v>0</v>
      </c>
      <c r="I44" s="18">
        <v>2693615187</v>
      </c>
      <c r="J44" s="18">
        <v>2693615187</v>
      </c>
      <c r="K44" s="18">
        <v>0</v>
      </c>
      <c r="L44" s="19">
        <v>0</v>
      </c>
      <c r="M44" s="19">
        <v>2207029403</v>
      </c>
      <c r="N44" s="18">
        <v>486585784</v>
      </c>
      <c r="O44" s="18">
        <v>2204009230.8499999</v>
      </c>
      <c r="P44" s="18">
        <v>3020172.15</v>
      </c>
      <c r="Q44" s="18">
        <v>2204009230.8499999</v>
      </c>
      <c r="R44" s="18">
        <v>0</v>
      </c>
      <c r="S44" s="18">
        <v>2204009230.8499999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863283819</v>
      </c>
      <c r="H45" s="18">
        <v>0</v>
      </c>
      <c r="I45" s="18">
        <v>2235283819</v>
      </c>
      <c r="J45" s="18">
        <v>2235283819</v>
      </c>
      <c r="K45" s="18">
        <v>0</v>
      </c>
      <c r="L45" s="19">
        <v>0</v>
      </c>
      <c r="M45" s="19">
        <v>1499668188</v>
      </c>
      <c r="N45" s="18">
        <v>735615631</v>
      </c>
      <c r="O45" s="18">
        <v>1494579850.8</v>
      </c>
      <c r="P45" s="18">
        <v>5088337.2</v>
      </c>
      <c r="Q45" s="18">
        <v>1494579850.8</v>
      </c>
      <c r="R45" s="18">
        <v>0</v>
      </c>
      <c r="S45" s="18">
        <v>1494579850.8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1263216364</v>
      </c>
      <c r="N46" s="18">
        <v>283529585</v>
      </c>
      <c r="O46" s="18">
        <v>1261149027.3199999</v>
      </c>
      <c r="P46" s="18">
        <v>2067336.68</v>
      </c>
      <c r="Q46" s="18">
        <v>1261149027.3199999</v>
      </c>
      <c r="R46" s="18">
        <v>0</v>
      </c>
      <c r="S46" s="18">
        <v>1261149027.3199999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842011813</v>
      </c>
      <c r="N47" s="18">
        <v>189152152</v>
      </c>
      <c r="O47" s="18">
        <v>840633205.55999994</v>
      </c>
      <c r="P47" s="18">
        <v>1378607.44</v>
      </c>
      <c r="Q47" s="18">
        <v>840633205.55999994</v>
      </c>
      <c r="R47" s="18">
        <v>0</v>
      </c>
      <c r="S47" s="18">
        <v>840633205.55999994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1770228614</v>
      </c>
      <c r="H48" s="15">
        <v>-537089000</v>
      </c>
      <c r="I48" s="15">
        <v>12178919614</v>
      </c>
      <c r="J48" s="15">
        <v>11341667606.23</v>
      </c>
      <c r="K48" s="15">
        <v>837252007.76999998</v>
      </c>
      <c r="L48" s="16">
        <v>129771386</v>
      </c>
      <c r="M48" s="16">
        <v>10832319793.27</v>
      </c>
      <c r="N48" s="15">
        <v>509347812.95999998</v>
      </c>
      <c r="O48" s="15">
        <v>8486680633.6899996</v>
      </c>
      <c r="P48" s="15">
        <v>2345639159.5799999</v>
      </c>
      <c r="Q48" s="15">
        <v>8328374071.6899996</v>
      </c>
      <c r="R48" s="15">
        <v>158306562</v>
      </c>
      <c r="S48" s="15">
        <v>8328374071.6899996</v>
      </c>
      <c r="T48" s="15">
        <v>0</v>
      </c>
      <c r="U48" s="15">
        <v>84390654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1274889643.7</v>
      </c>
      <c r="K49" s="15">
        <v>19575356.300000001</v>
      </c>
      <c r="L49" s="16">
        <v>0</v>
      </c>
      <c r="M49" s="16">
        <v>495367185.85000002</v>
      </c>
      <c r="N49" s="15">
        <v>779522457.85000002</v>
      </c>
      <c r="O49" s="15">
        <v>396412067.19999999</v>
      </c>
      <c r="P49" s="15">
        <v>98955118.650000006</v>
      </c>
      <c r="Q49" s="15">
        <v>396412067.19999999</v>
      </c>
      <c r="R49" s="15">
        <v>0</v>
      </c>
      <c r="S49" s="15">
        <v>396412067.19999999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1770228614</v>
      </c>
      <c r="H50" s="15">
        <v>-537089000</v>
      </c>
      <c r="I50" s="15">
        <v>12178919614</v>
      </c>
      <c r="J50" s="15">
        <v>11341667606.23</v>
      </c>
      <c r="K50" s="15">
        <v>837252007.76999998</v>
      </c>
      <c r="L50" s="16">
        <v>129771386</v>
      </c>
      <c r="M50" s="16">
        <v>10832319793.27</v>
      </c>
      <c r="N50" s="15">
        <v>509347812.95999998</v>
      </c>
      <c r="O50" s="15">
        <v>8486680633.6899996</v>
      </c>
      <c r="P50" s="15">
        <v>2345639159.5799999</v>
      </c>
      <c r="Q50" s="15">
        <v>8328374071.6899996</v>
      </c>
      <c r="R50" s="15">
        <v>158306562</v>
      </c>
      <c r="S50" s="15">
        <v>8328374071.6899996</v>
      </c>
      <c r="T50" s="15">
        <v>0</v>
      </c>
      <c r="U50" s="15">
        <v>84390654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1274889643.7</v>
      </c>
      <c r="K51" s="15">
        <v>19575356.300000001</v>
      </c>
      <c r="L51" s="16">
        <v>0</v>
      </c>
      <c r="M51" s="16">
        <v>495367185.85000002</v>
      </c>
      <c r="N51" s="15">
        <v>779522457.85000002</v>
      </c>
      <c r="O51" s="15">
        <v>396412067.19999999</v>
      </c>
      <c r="P51" s="15">
        <v>98955118.650000006</v>
      </c>
      <c r="Q51" s="15">
        <v>396412067.19999999</v>
      </c>
      <c r="R51" s="15">
        <v>0</v>
      </c>
      <c r="S51" s="15">
        <v>396412067.19999999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1770228614</v>
      </c>
      <c r="H57" s="15">
        <v>-537089000</v>
      </c>
      <c r="I57" s="15">
        <v>11974919614</v>
      </c>
      <c r="J57" s="15">
        <v>11146202163.91</v>
      </c>
      <c r="K57" s="15">
        <v>828717450.09000003</v>
      </c>
      <c r="L57" s="16">
        <v>129771386</v>
      </c>
      <c r="M57" s="16">
        <v>10636854350.950001</v>
      </c>
      <c r="N57" s="15">
        <v>509347812.95999998</v>
      </c>
      <c r="O57" s="15">
        <v>8291215191.9099998</v>
      </c>
      <c r="P57" s="15">
        <v>2345639159.04</v>
      </c>
      <c r="Q57" s="15">
        <v>8132908629.9099998</v>
      </c>
      <c r="R57" s="15">
        <v>158306562</v>
      </c>
      <c r="S57" s="15">
        <v>8132908629.9099998</v>
      </c>
      <c r="T57" s="15">
        <v>0</v>
      </c>
      <c r="U57" s="15">
        <v>84390654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1274889643.7</v>
      </c>
      <c r="K58" s="15">
        <v>19575356.300000001</v>
      </c>
      <c r="L58" s="16">
        <v>0</v>
      </c>
      <c r="M58" s="16">
        <v>495367185.85000002</v>
      </c>
      <c r="N58" s="15">
        <v>779522457.85000002</v>
      </c>
      <c r="O58" s="15">
        <v>396412067.19999999</v>
      </c>
      <c r="P58" s="15">
        <v>98955118.650000006</v>
      </c>
      <c r="Q58" s="15">
        <v>396412067.19999999</v>
      </c>
      <c r="R58" s="15">
        <v>0</v>
      </c>
      <c r="S58" s="15">
        <v>396412067.19999999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211818800</v>
      </c>
      <c r="H59" s="15">
        <v>0</v>
      </c>
      <c r="I59" s="15">
        <v>249818800</v>
      </c>
      <c r="J59" s="15">
        <v>212722631</v>
      </c>
      <c r="K59" s="15">
        <v>37096169</v>
      </c>
      <c r="L59" s="16">
        <v>0</v>
      </c>
      <c r="M59" s="16">
        <v>210047631</v>
      </c>
      <c r="N59" s="15">
        <v>2675000</v>
      </c>
      <c r="O59" s="15">
        <v>210031906.33000001</v>
      </c>
      <c r="P59" s="15">
        <v>15724.67</v>
      </c>
      <c r="Q59" s="15">
        <v>210031906.33000001</v>
      </c>
      <c r="R59" s="15">
        <v>0</v>
      </c>
      <c r="S59" s="15">
        <v>210031906.33000001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4000000</v>
      </c>
      <c r="H60" s="18">
        <v>0</v>
      </c>
      <c r="I60" s="18">
        <v>5000000</v>
      </c>
      <c r="J60" s="18">
        <v>5000000</v>
      </c>
      <c r="K60" s="18">
        <v>0</v>
      </c>
      <c r="L60" s="19">
        <v>0</v>
      </c>
      <c r="M60" s="19">
        <v>2325000</v>
      </c>
      <c r="N60" s="18">
        <v>2675000</v>
      </c>
      <c r="O60" s="18">
        <v>2325000</v>
      </c>
      <c r="P60" s="18">
        <v>0</v>
      </c>
      <c r="Q60" s="18">
        <v>2325000</v>
      </c>
      <c r="R60" s="18">
        <v>0</v>
      </c>
      <c r="S60" s="18">
        <v>2325000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205323448</v>
      </c>
      <c r="K63" s="18">
        <v>995352</v>
      </c>
      <c r="L63" s="19">
        <v>0</v>
      </c>
      <c r="M63" s="19">
        <v>205323448</v>
      </c>
      <c r="N63" s="18">
        <v>0</v>
      </c>
      <c r="O63" s="18">
        <v>205307816</v>
      </c>
      <c r="P63" s="18">
        <v>15632</v>
      </c>
      <c r="Q63" s="18">
        <v>205307816</v>
      </c>
      <c r="R63" s="18">
        <v>0</v>
      </c>
      <c r="S63" s="18">
        <v>205307816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-27114215</v>
      </c>
      <c r="H68" s="15">
        <v>0</v>
      </c>
      <c r="I68" s="15">
        <v>588885785</v>
      </c>
      <c r="J68" s="15">
        <v>512068156.02999997</v>
      </c>
      <c r="K68" s="15">
        <v>76817628.969999999</v>
      </c>
      <c r="L68" s="16">
        <v>0</v>
      </c>
      <c r="M68" s="16">
        <v>477151069.82999998</v>
      </c>
      <c r="N68" s="15">
        <v>34917086.200000003</v>
      </c>
      <c r="O68" s="15">
        <v>345025663.72000003</v>
      </c>
      <c r="P68" s="15">
        <v>132125406.11</v>
      </c>
      <c r="Q68" s="15">
        <v>345025663.72000003</v>
      </c>
      <c r="R68" s="15">
        <v>0</v>
      </c>
      <c r="S68" s="15">
        <v>345025663.72000003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49308385.539999999</v>
      </c>
      <c r="K69" s="18">
        <v>691614.46</v>
      </c>
      <c r="L69" s="19">
        <v>0</v>
      </c>
      <c r="M69" s="19">
        <v>49308385.539999999</v>
      </c>
      <c r="N69" s="18">
        <v>0</v>
      </c>
      <c r="O69" s="18">
        <v>25490394.379999999</v>
      </c>
      <c r="P69" s="18">
        <v>23817991.16</v>
      </c>
      <c r="Q69" s="18">
        <v>25490394.379999999</v>
      </c>
      <c r="R69" s="18">
        <v>0</v>
      </c>
      <c r="S69" s="18">
        <v>25490394.379999999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-4000000</v>
      </c>
      <c r="H70" s="18">
        <v>0</v>
      </c>
      <c r="I70" s="18">
        <v>146000000</v>
      </c>
      <c r="J70" s="18">
        <v>145400000</v>
      </c>
      <c r="K70" s="18">
        <v>600000</v>
      </c>
      <c r="L70" s="19">
        <v>0</v>
      </c>
      <c r="M70" s="19">
        <v>123360619</v>
      </c>
      <c r="N70" s="18">
        <v>22039381</v>
      </c>
      <c r="O70" s="18">
        <v>58786700</v>
      </c>
      <c r="P70" s="18">
        <v>64573919</v>
      </c>
      <c r="Q70" s="18">
        <v>58786700</v>
      </c>
      <c r="R70" s="18">
        <v>0</v>
      </c>
      <c r="S70" s="18">
        <v>58786700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1948722</v>
      </c>
      <c r="K71" s="18">
        <v>51278</v>
      </c>
      <c r="L71" s="19">
        <v>0</v>
      </c>
      <c r="M71" s="19">
        <v>1948722</v>
      </c>
      <c r="N71" s="18">
        <v>0</v>
      </c>
      <c r="O71" s="18">
        <v>1948574</v>
      </c>
      <c r="P71" s="18">
        <v>148</v>
      </c>
      <c r="Q71" s="18">
        <v>1948574</v>
      </c>
      <c r="R71" s="18">
        <v>0</v>
      </c>
      <c r="S71" s="18">
        <v>1948574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5" si="8">+I72-F72+H72</f>
        <v>-21314215</v>
      </c>
      <c r="H72" s="18">
        <v>0</v>
      </c>
      <c r="I72" s="18">
        <v>348685785</v>
      </c>
      <c r="J72" s="18">
        <v>297952023.88999999</v>
      </c>
      <c r="K72" s="18">
        <v>50733761.109999999</v>
      </c>
      <c r="L72" s="19">
        <v>0</v>
      </c>
      <c r="M72" s="19">
        <v>285074318.69</v>
      </c>
      <c r="N72" s="18">
        <v>12877705.199999999</v>
      </c>
      <c r="O72" s="18">
        <v>243822054.55000001</v>
      </c>
      <c r="P72" s="18">
        <v>41252264.140000001</v>
      </c>
      <c r="Q72" s="18">
        <v>243822054.55000001</v>
      </c>
      <c r="R72" s="18">
        <v>0</v>
      </c>
      <c r="S72" s="18">
        <v>243822054.55000001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951375.68</v>
      </c>
      <c r="K73" s="18">
        <v>1048624.32</v>
      </c>
      <c r="L73" s="19">
        <v>0</v>
      </c>
      <c r="M73" s="19">
        <v>951375.68</v>
      </c>
      <c r="N73" s="18">
        <v>0</v>
      </c>
      <c r="O73" s="18">
        <v>951374.93</v>
      </c>
      <c r="P73" s="18">
        <v>0.75</v>
      </c>
      <c r="Q73" s="18">
        <v>951374.93</v>
      </c>
      <c r="R73" s="18">
        <v>0</v>
      </c>
      <c r="S73" s="18">
        <v>951374.93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6661460.1200000001</v>
      </c>
      <c r="K74" s="18">
        <v>8338539.8799999999</v>
      </c>
      <c r="L74" s="19">
        <v>0</v>
      </c>
      <c r="M74" s="19">
        <v>6661460.1200000001</v>
      </c>
      <c r="N74" s="18">
        <v>0</v>
      </c>
      <c r="O74" s="18">
        <v>6661458.9400000004</v>
      </c>
      <c r="P74" s="18">
        <v>1.18</v>
      </c>
      <c r="Q74" s="18">
        <v>6661458.9400000004</v>
      </c>
      <c r="R74" s="18">
        <v>0</v>
      </c>
      <c r="S74" s="18">
        <v>6661458.9400000004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-1000000</v>
      </c>
      <c r="H75" s="18">
        <v>0</v>
      </c>
      <c r="I75" s="18">
        <v>19000000</v>
      </c>
      <c r="J75" s="18">
        <v>6179017.5999999996</v>
      </c>
      <c r="K75" s="18">
        <v>12820982.4</v>
      </c>
      <c r="L75" s="19">
        <v>0</v>
      </c>
      <c r="M75" s="19">
        <v>6179017.5999999996</v>
      </c>
      <c r="N75" s="18">
        <v>0</v>
      </c>
      <c r="O75" s="18">
        <v>3698073.4</v>
      </c>
      <c r="P75" s="18">
        <v>2480944.2000000002</v>
      </c>
      <c r="Q75" s="18">
        <v>3698073.4</v>
      </c>
      <c r="R75" s="18">
        <v>0</v>
      </c>
      <c r="S75" s="18">
        <v>3698073.4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-800000</v>
      </c>
      <c r="H76" s="18">
        <v>0</v>
      </c>
      <c r="I76" s="18">
        <v>200000</v>
      </c>
      <c r="J76" s="18">
        <v>0</v>
      </c>
      <c r="K76" s="18">
        <v>200000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3667171.2</v>
      </c>
      <c r="K77" s="18">
        <v>2332828.7999999998</v>
      </c>
      <c r="L77" s="19">
        <v>0</v>
      </c>
      <c r="M77" s="19">
        <v>3667171.2</v>
      </c>
      <c r="N77" s="18">
        <v>0</v>
      </c>
      <c r="O77" s="18">
        <v>3667033.52</v>
      </c>
      <c r="P77" s="18">
        <v>137.68</v>
      </c>
      <c r="Q77" s="18">
        <v>3667033.52</v>
      </c>
      <c r="R77" s="18">
        <v>0</v>
      </c>
      <c r="S77" s="18">
        <v>3667033.52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554800000</v>
      </c>
      <c r="H78" s="15">
        <v>-537089000</v>
      </c>
      <c r="I78" s="15">
        <v>4213211000</v>
      </c>
      <c r="J78" s="15">
        <v>4182329202.4000001</v>
      </c>
      <c r="K78" s="15">
        <v>30881797.600000001</v>
      </c>
      <c r="L78" s="16">
        <v>0</v>
      </c>
      <c r="M78" s="16">
        <v>3983787507.6399999</v>
      </c>
      <c r="N78" s="15">
        <v>198541694.75999999</v>
      </c>
      <c r="O78" s="15">
        <v>2798099706.8000002</v>
      </c>
      <c r="P78" s="15">
        <v>1185687800.8399999</v>
      </c>
      <c r="Q78" s="15">
        <v>2747921661.8000002</v>
      </c>
      <c r="R78" s="15">
        <v>50178045</v>
      </c>
      <c r="S78" s="15">
        <v>2747921661.8000002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-31000000</v>
      </c>
      <c r="H79" s="18">
        <v>0</v>
      </c>
      <c r="I79" s="18">
        <v>369000000</v>
      </c>
      <c r="J79" s="18">
        <v>348701511.10000002</v>
      </c>
      <c r="K79" s="18">
        <v>20298488.899999999</v>
      </c>
      <c r="L79" s="19">
        <v>0</v>
      </c>
      <c r="M79" s="19">
        <v>347701511.10000002</v>
      </c>
      <c r="N79" s="18">
        <v>1000000</v>
      </c>
      <c r="O79" s="18">
        <v>143689345.30000001</v>
      </c>
      <c r="P79" s="18">
        <v>204012165.80000001</v>
      </c>
      <c r="Q79" s="18">
        <v>143689345.30000001</v>
      </c>
      <c r="R79" s="18">
        <v>0</v>
      </c>
      <c r="S79" s="18">
        <v>143689345.30000001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33283420.469999999</v>
      </c>
      <c r="K80" s="18">
        <v>6716579.5300000003</v>
      </c>
      <c r="L80" s="19">
        <v>0</v>
      </c>
      <c r="M80" s="19">
        <v>25483018.469999999</v>
      </c>
      <c r="N80" s="18">
        <v>7800402</v>
      </c>
      <c r="O80" s="18">
        <v>13731872.91</v>
      </c>
      <c r="P80" s="18">
        <v>11751145.560000001</v>
      </c>
      <c r="Q80" s="18">
        <v>13731872.91</v>
      </c>
      <c r="R80" s="18">
        <v>0</v>
      </c>
      <c r="S80" s="18">
        <v>13731872.91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419917312</v>
      </c>
      <c r="K81" s="18">
        <v>82688</v>
      </c>
      <c r="L81" s="19">
        <v>0</v>
      </c>
      <c r="M81" s="19">
        <v>409023518</v>
      </c>
      <c r="N81" s="18">
        <v>10893794</v>
      </c>
      <c r="O81" s="18">
        <v>255333323.12</v>
      </c>
      <c r="P81" s="18">
        <v>153690194.88</v>
      </c>
      <c r="Q81" s="18">
        <v>205155278.12</v>
      </c>
      <c r="R81" s="18">
        <v>50178045</v>
      </c>
      <c r="S81" s="18">
        <v>205155278.12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52324313.859999999</v>
      </c>
      <c r="K82" s="18">
        <v>2675686.14</v>
      </c>
      <c r="L82" s="19">
        <v>0</v>
      </c>
      <c r="M82" s="19">
        <v>51440948.859999999</v>
      </c>
      <c r="N82" s="18">
        <v>883365</v>
      </c>
      <c r="O82" s="18">
        <v>20429273.899999999</v>
      </c>
      <c r="P82" s="18">
        <v>31011674.960000001</v>
      </c>
      <c r="Q82" s="18">
        <v>20429273.899999999</v>
      </c>
      <c r="R82" s="18">
        <v>0</v>
      </c>
      <c r="S82" s="18">
        <v>20429273.899999999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201000000</v>
      </c>
      <c r="H83" s="18">
        <v>-537089000</v>
      </c>
      <c r="I83" s="18">
        <v>1363911000</v>
      </c>
      <c r="J83" s="18">
        <v>1363497490.95</v>
      </c>
      <c r="K83" s="18">
        <v>413509.05</v>
      </c>
      <c r="L83" s="19">
        <v>0</v>
      </c>
      <c r="M83" s="19">
        <v>1340516945.1500001</v>
      </c>
      <c r="N83" s="18">
        <v>22980545.800000001</v>
      </c>
      <c r="O83" s="18">
        <v>978226477</v>
      </c>
      <c r="P83" s="18">
        <v>362290468.14999998</v>
      </c>
      <c r="Q83" s="18">
        <v>978226477</v>
      </c>
      <c r="R83" s="18">
        <v>0</v>
      </c>
      <c r="S83" s="18">
        <v>978226477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130000000</v>
      </c>
      <c r="H84" s="18">
        <v>0</v>
      </c>
      <c r="I84" s="18">
        <v>1930000000</v>
      </c>
      <c r="J84" s="18">
        <v>1929796314.02</v>
      </c>
      <c r="K84" s="18">
        <v>203685.98</v>
      </c>
      <c r="L84" s="19">
        <v>0</v>
      </c>
      <c r="M84" s="19">
        <v>1774812726.0599999</v>
      </c>
      <c r="N84" s="18">
        <v>154983587.96000001</v>
      </c>
      <c r="O84" s="18">
        <v>1351880575.3699999</v>
      </c>
      <c r="P84" s="18">
        <v>422932150.69</v>
      </c>
      <c r="Q84" s="18">
        <v>1351880575.3699999</v>
      </c>
      <c r="R84" s="18">
        <v>0</v>
      </c>
      <c r="S84" s="18">
        <v>1351880575.3699999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34808839.200000003</v>
      </c>
      <c r="P85" s="18">
        <v>0.8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-843124995</v>
      </c>
      <c r="H86" s="15">
        <v>0</v>
      </c>
      <c r="I86" s="15">
        <v>1428875005</v>
      </c>
      <c r="J86" s="15">
        <v>1423985111.4000001</v>
      </c>
      <c r="K86" s="15">
        <v>4889893.5999999996</v>
      </c>
      <c r="L86" s="16">
        <v>0</v>
      </c>
      <c r="M86" s="16">
        <v>1292600442.4000001</v>
      </c>
      <c r="N86" s="15">
        <v>131384669</v>
      </c>
      <c r="O86" s="15">
        <v>869803726.72000003</v>
      </c>
      <c r="P86" s="15">
        <v>422796715.68000001</v>
      </c>
      <c r="Q86" s="15">
        <v>820934086.72000003</v>
      </c>
      <c r="R86" s="15">
        <v>48869640</v>
      </c>
      <c r="S86" s="15">
        <v>820934086.72000003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29000000</v>
      </c>
      <c r="H87" s="18">
        <v>0</v>
      </c>
      <c r="I87" s="18">
        <v>479000000</v>
      </c>
      <c r="J87" s="18">
        <v>477613637</v>
      </c>
      <c r="K87" s="18">
        <v>1386363</v>
      </c>
      <c r="L87" s="19">
        <v>0</v>
      </c>
      <c r="M87" s="19">
        <v>401613637</v>
      </c>
      <c r="N87" s="18">
        <v>76000000</v>
      </c>
      <c r="O87" s="18">
        <v>290177223.07999998</v>
      </c>
      <c r="P87" s="18">
        <v>111436413.92</v>
      </c>
      <c r="Q87" s="18">
        <v>290177223.07999998</v>
      </c>
      <c r="R87" s="18">
        <v>0</v>
      </c>
      <c r="S87" s="18">
        <v>290177223.07999998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-10000000</v>
      </c>
      <c r="H88" s="18">
        <v>0</v>
      </c>
      <c r="I88" s="18">
        <v>0</v>
      </c>
      <c r="J88" s="18">
        <v>0</v>
      </c>
      <c r="K88" s="18">
        <v>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-862124995</v>
      </c>
      <c r="H89" s="18">
        <v>0</v>
      </c>
      <c r="I89" s="18">
        <v>937875005</v>
      </c>
      <c r="J89" s="18">
        <v>937654322.86000001</v>
      </c>
      <c r="K89" s="18">
        <v>220682.14</v>
      </c>
      <c r="L89" s="19">
        <v>0</v>
      </c>
      <c r="M89" s="19">
        <v>882269653.86000001</v>
      </c>
      <c r="N89" s="18">
        <v>55384669</v>
      </c>
      <c r="O89" s="18">
        <v>570909352.38</v>
      </c>
      <c r="P89" s="18">
        <v>311360301.48000002</v>
      </c>
      <c r="Q89" s="18">
        <v>522039712.38</v>
      </c>
      <c r="R89" s="18">
        <v>48869640</v>
      </c>
      <c r="S89" s="18">
        <v>522039712.38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8717151.5399999991</v>
      </c>
      <c r="K90" s="18">
        <v>3282848.46</v>
      </c>
      <c r="L90" s="19">
        <v>0</v>
      </c>
      <c r="M90" s="19">
        <v>8717151.5399999991</v>
      </c>
      <c r="N90" s="18">
        <v>0</v>
      </c>
      <c r="O90" s="18">
        <v>8717151.2599999998</v>
      </c>
      <c r="P90" s="18">
        <v>0.28000000000000003</v>
      </c>
      <c r="Q90" s="18">
        <v>8717151.2599999998</v>
      </c>
      <c r="R90" s="18">
        <v>0</v>
      </c>
      <c r="S90" s="18">
        <v>8717151.2599999998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126987694.8</v>
      </c>
      <c r="K91" s="15">
        <v>2232715.2000000002</v>
      </c>
      <c r="L91" s="16">
        <v>0</v>
      </c>
      <c r="M91" s="16">
        <v>126987694.8</v>
      </c>
      <c r="N91" s="15">
        <v>0</v>
      </c>
      <c r="O91" s="15">
        <v>119282391.56999999</v>
      </c>
      <c r="P91" s="15">
        <v>7705303.2300000004</v>
      </c>
      <c r="Q91" s="15">
        <v>119282391.56999999</v>
      </c>
      <c r="R91" s="15">
        <v>0</v>
      </c>
      <c r="S91" s="15">
        <v>119282391.56999999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108951104</v>
      </c>
      <c r="K92" s="18">
        <v>269306</v>
      </c>
      <c r="L92" s="19">
        <v>0</v>
      </c>
      <c r="M92" s="19">
        <v>108951104</v>
      </c>
      <c r="N92" s="18">
        <v>0</v>
      </c>
      <c r="O92" s="18">
        <v>108947301.34</v>
      </c>
      <c r="P92" s="18">
        <v>3802.66</v>
      </c>
      <c r="Q92" s="18">
        <v>108947301.34</v>
      </c>
      <c r="R92" s="18">
        <v>0</v>
      </c>
      <c r="S92" s="18">
        <v>108947301.34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18036590.800000001</v>
      </c>
      <c r="K93" s="18">
        <v>1963409.2</v>
      </c>
      <c r="L93" s="19">
        <v>0</v>
      </c>
      <c r="M93" s="19">
        <v>18036590.800000001</v>
      </c>
      <c r="N93" s="18">
        <v>0</v>
      </c>
      <c r="O93" s="18">
        <v>10335090.23</v>
      </c>
      <c r="P93" s="18">
        <v>7701500.5700000003</v>
      </c>
      <c r="Q93" s="18">
        <v>10335090.23</v>
      </c>
      <c r="R93" s="18">
        <v>0</v>
      </c>
      <c r="S93" s="18">
        <v>10335090.23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919570326.71000004</v>
      </c>
      <c r="K94" s="15">
        <v>68429673.290000007</v>
      </c>
      <c r="L94" s="16">
        <v>0</v>
      </c>
      <c r="M94" s="16">
        <v>811216445.71000004</v>
      </c>
      <c r="N94" s="15">
        <v>108353881</v>
      </c>
      <c r="O94" s="15">
        <v>810697892.75</v>
      </c>
      <c r="P94" s="15">
        <v>518552.96</v>
      </c>
      <c r="Q94" s="15">
        <v>810697892.75</v>
      </c>
      <c r="R94" s="15">
        <v>0</v>
      </c>
      <c r="S94" s="15">
        <v>810697892.75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93169316.670000002</v>
      </c>
      <c r="K95" s="18">
        <v>26830683.329999998</v>
      </c>
      <c r="L95" s="19">
        <v>0</v>
      </c>
      <c r="M95" s="19">
        <v>74094341.670000002</v>
      </c>
      <c r="N95" s="18">
        <v>19074975</v>
      </c>
      <c r="O95" s="18">
        <v>74032586.030000001</v>
      </c>
      <c r="P95" s="18">
        <v>61755.64</v>
      </c>
      <c r="Q95" s="18">
        <v>74032586.030000001</v>
      </c>
      <c r="R95" s="18">
        <v>0</v>
      </c>
      <c r="S95" s="18">
        <v>74032586.030000001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547115878.95000005</v>
      </c>
      <c r="K96" s="18">
        <v>2884121.05</v>
      </c>
      <c r="L96" s="19">
        <v>0</v>
      </c>
      <c r="M96" s="19">
        <v>515542688.94999999</v>
      </c>
      <c r="N96" s="18">
        <v>31573190</v>
      </c>
      <c r="O96" s="18">
        <v>515187531.29000002</v>
      </c>
      <c r="P96" s="18">
        <v>355157.66</v>
      </c>
      <c r="Q96" s="18">
        <v>515187531.29000002</v>
      </c>
      <c r="R96" s="18">
        <v>0</v>
      </c>
      <c r="S96" s="18">
        <v>515187531.29000002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458405.08</v>
      </c>
      <c r="K97" s="18">
        <v>1541594.92</v>
      </c>
      <c r="L97" s="19">
        <v>0</v>
      </c>
      <c r="M97" s="19">
        <v>458405.08</v>
      </c>
      <c r="N97" s="18">
        <v>0</v>
      </c>
      <c r="O97" s="18">
        <v>457661.09</v>
      </c>
      <c r="P97" s="18">
        <v>743.99</v>
      </c>
      <c r="Q97" s="18">
        <v>457661.09</v>
      </c>
      <c r="R97" s="18">
        <v>0</v>
      </c>
      <c r="S97" s="18">
        <v>457661.09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13115235.27</v>
      </c>
      <c r="K98" s="18">
        <v>3884764.73</v>
      </c>
      <c r="L98" s="19">
        <v>0</v>
      </c>
      <c r="M98" s="19">
        <v>13115235.27</v>
      </c>
      <c r="N98" s="18">
        <v>0</v>
      </c>
      <c r="O98" s="18">
        <v>13115235.27</v>
      </c>
      <c r="P98" s="18">
        <v>0</v>
      </c>
      <c r="Q98" s="18">
        <v>13115235.27</v>
      </c>
      <c r="R98" s="18">
        <v>0</v>
      </c>
      <c r="S98" s="18">
        <v>13115235.27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262771229.74000001</v>
      </c>
      <c r="K99" s="18">
        <v>32228770.260000002</v>
      </c>
      <c r="L99" s="19">
        <v>0</v>
      </c>
      <c r="M99" s="19">
        <v>205065513.74000001</v>
      </c>
      <c r="N99" s="18">
        <v>57705716</v>
      </c>
      <c r="O99" s="18">
        <v>204968367.06999999</v>
      </c>
      <c r="P99" s="18">
        <v>97146.67</v>
      </c>
      <c r="Q99" s="18">
        <v>204968367.06999999</v>
      </c>
      <c r="R99" s="18">
        <v>0</v>
      </c>
      <c r="S99" s="18">
        <v>204968367.06999999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2940261</v>
      </c>
      <c r="K100" s="18">
        <v>1059739</v>
      </c>
      <c r="L100" s="19">
        <v>0</v>
      </c>
      <c r="M100" s="19">
        <v>2940261</v>
      </c>
      <c r="N100" s="18">
        <v>0</v>
      </c>
      <c r="O100" s="18">
        <v>2936512</v>
      </c>
      <c r="P100" s="18">
        <v>3749</v>
      </c>
      <c r="Q100" s="18">
        <v>2936512</v>
      </c>
      <c r="R100" s="18">
        <v>0</v>
      </c>
      <c r="S100" s="18">
        <v>2936512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20</v>
      </c>
      <c r="F101" s="15">
        <v>0</v>
      </c>
      <c r="G101" s="18">
        <f t="shared" si="8"/>
        <v>32000000</v>
      </c>
      <c r="H101" s="18">
        <v>0</v>
      </c>
      <c r="I101" s="15">
        <v>32000000</v>
      </c>
      <c r="J101" s="18">
        <v>0</v>
      </c>
      <c r="K101" s="18">
        <v>32000000</v>
      </c>
      <c r="L101" s="19">
        <v>0</v>
      </c>
      <c r="M101" s="19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s="10" customFormat="1" ht="12" x14ac:dyDescent="0.2">
      <c r="A102" s="13" t="s">
        <v>178</v>
      </c>
      <c r="B102" s="13" t="s">
        <v>179</v>
      </c>
      <c r="C102" s="13" t="s">
        <v>274</v>
      </c>
      <c r="D102" s="13" t="s">
        <v>275</v>
      </c>
      <c r="E102" s="14">
        <v>21</v>
      </c>
      <c r="F102" s="15">
        <v>900000000</v>
      </c>
      <c r="G102" s="15">
        <f t="shared" si="8"/>
        <v>15000000</v>
      </c>
      <c r="H102" s="15">
        <v>0</v>
      </c>
      <c r="I102" s="15">
        <v>915000000</v>
      </c>
      <c r="J102" s="15">
        <v>896370377</v>
      </c>
      <c r="K102" s="15">
        <v>18629623</v>
      </c>
      <c r="L102" s="16">
        <v>0</v>
      </c>
      <c r="M102" s="16">
        <v>148414919.05000001</v>
      </c>
      <c r="N102" s="15">
        <v>747955457.95000005</v>
      </c>
      <c r="O102" s="15">
        <v>75639087.180000007</v>
      </c>
      <c r="P102" s="15">
        <v>72775831.870000005</v>
      </c>
      <c r="Q102" s="15">
        <v>75639087.180000007</v>
      </c>
      <c r="R102" s="15">
        <v>0</v>
      </c>
      <c r="S102" s="15">
        <v>75639087.180000007</v>
      </c>
      <c r="T102" s="15">
        <v>0</v>
      </c>
      <c r="U102" s="15">
        <v>0</v>
      </c>
    </row>
    <row r="103" spans="1:21" s="10" customFormat="1" ht="12" x14ac:dyDescent="0.2">
      <c r="A103" s="17" t="s">
        <v>180</v>
      </c>
      <c r="B103" s="17" t="s">
        <v>181</v>
      </c>
      <c r="C103" s="17" t="s">
        <v>274</v>
      </c>
      <c r="D103" s="17" t="s">
        <v>275</v>
      </c>
      <c r="E103" s="4">
        <v>20</v>
      </c>
      <c r="F103" s="15">
        <v>0</v>
      </c>
      <c r="G103" s="15">
        <f t="shared" si="8"/>
        <v>32000000</v>
      </c>
      <c r="H103" s="15">
        <v>0</v>
      </c>
      <c r="I103" s="15">
        <v>32000000</v>
      </c>
      <c r="J103" s="15">
        <v>0</v>
      </c>
      <c r="K103" s="15">
        <v>32000000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7" t="s">
        <v>180</v>
      </c>
      <c r="B104" s="17" t="s">
        <v>181</v>
      </c>
      <c r="C104" s="17" t="s">
        <v>274</v>
      </c>
      <c r="D104" s="17" t="s">
        <v>275</v>
      </c>
      <c r="E104" s="4">
        <v>21</v>
      </c>
      <c r="F104" s="18">
        <v>900000000</v>
      </c>
      <c r="G104" s="18">
        <f t="shared" si="8"/>
        <v>15000000</v>
      </c>
      <c r="H104" s="18">
        <v>0</v>
      </c>
      <c r="I104" s="18">
        <v>915000000</v>
      </c>
      <c r="J104" s="18">
        <v>896370377</v>
      </c>
      <c r="K104" s="18">
        <v>18629623</v>
      </c>
      <c r="L104" s="19">
        <v>0</v>
      </c>
      <c r="M104" s="19">
        <v>148414919.05000001</v>
      </c>
      <c r="N104" s="18">
        <v>747955457.95000005</v>
      </c>
      <c r="O104" s="18">
        <v>75639087.180000007</v>
      </c>
      <c r="P104" s="18">
        <v>72775831.870000005</v>
      </c>
      <c r="Q104" s="18">
        <v>75639087.180000007</v>
      </c>
      <c r="R104" s="18">
        <v>0</v>
      </c>
      <c r="S104" s="18">
        <v>75639087.180000007</v>
      </c>
      <c r="T104" s="18">
        <v>0</v>
      </c>
      <c r="U104" s="18">
        <v>0</v>
      </c>
    </row>
    <row r="105" spans="1:21" s="10" customFormat="1" ht="12" x14ac:dyDescent="0.2">
      <c r="A105" s="13" t="s">
        <v>182</v>
      </c>
      <c r="B105" s="13" t="s">
        <v>183</v>
      </c>
      <c r="C105" s="13" t="s">
        <v>274</v>
      </c>
      <c r="D105" s="13" t="s">
        <v>275</v>
      </c>
      <c r="E105" s="14">
        <v>20</v>
      </c>
      <c r="F105" s="15">
        <v>500000</v>
      </c>
      <c r="G105" s="15">
        <f t="shared" si="8"/>
        <v>0</v>
      </c>
      <c r="H105" s="15">
        <v>0</v>
      </c>
      <c r="I105" s="15">
        <v>500000</v>
      </c>
      <c r="J105" s="15">
        <v>0</v>
      </c>
      <c r="K105" s="15">
        <v>500000</v>
      </c>
      <c r="L105" s="16">
        <v>0</v>
      </c>
      <c r="M105" s="16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</row>
    <row r="106" spans="1:21" s="10" customFormat="1" ht="12" x14ac:dyDescent="0.2">
      <c r="A106" s="13" t="s">
        <v>182</v>
      </c>
      <c r="B106" s="13" t="s">
        <v>183</v>
      </c>
      <c r="C106" s="13" t="s">
        <v>274</v>
      </c>
      <c r="D106" s="13" t="s">
        <v>275</v>
      </c>
      <c r="E106" s="14">
        <v>21</v>
      </c>
      <c r="F106" s="15">
        <v>394465000</v>
      </c>
      <c r="G106" s="15">
        <f t="shared" si="8"/>
        <v>-15000000</v>
      </c>
      <c r="H106" s="15">
        <v>0</v>
      </c>
      <c r="I106" s="15">
        <v>379465000</v>
      </c>
      <c r="J106" s="15">
        <v>378519266.69999999</v>
      </c>
      <c r="K106" s="15">
        <v>945733.3</v>
      </c>
      <c r="L106" s="16">
        <v>0</v>
      </c>
      <c r="M106" s="16">
        <v>346952266.80000001</v>
      </c>
      <c r="N106" s="15">
        <v>31566999.899999999</v>
      </c>
      <c r="O106" s="15">
        <v>320772980.01999998</v>
      </c>
      <c r="P106" s="15">
        <v>26179286.780000001</v>
      </c>
      <c r="Q106" s="15">
        <v>320772980.01999998</v>
      </c>
      <c r="R106" s="15">
        <v>0</v>
      </c>
      <c r="S106" s="15">
        <v>320772980.01999998</v>
      </c>
      <c r="T106" s="15">
        <v>0</v>
      </c>
      <c r="U106" s="15">
        <v>0</v>
      </c>
    </row>
    <row r="107" spans="1:21" s="10" customFormat="1" ht="12" x14ac:dyDescent="0.2">
      <c r="A107" s="17" t="s">
        <v>184</v>
      </c>
      <c r="B107" s="17" t="s">
        <v>185</v>
      </c>
      <c r="C107" s="17" t="s">
        <v>274</v>
      </c>
      <c r="D107" s="17" t="s">
        <v>275</v>
      </c>
      <c r="E107" s="4">
        <v>20</v>
      </c>
      <c r="F107" s="18">
        <v>500000</v>
      </c>
      <c r="G107" s="18">
        <f t="shared" si="8"/>
        <v>0</v>
      </c>
      <c r="H107" s="18">
        <v>0</v>
      </c>
      <c r="I107" s="18">
        <v>500000</v>
      </c>
      <c r="J107" s="18">
        <v>0</v>
      </c>
      <c r="K107" s="18">
        <v>500000</v>
      </c>
      <c r="L107" s="19">
        <v>0</v>
      </c>
      <c r="M107" s="19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s="10" customFormat="1" ht="12" x14ac:dyDescent="0.2">
      <c r="A108" s="17" t="s">
        <v>186</v>
      </c>
      <c r="B108" s="17" t="s">
        <v>187</v>
      </c>
      <c r="C108" s="17" t="s">
        <v>274</v>
      </c>
      <c r="D108" s="17" t="s">
        <v>275</v>
      </c>
      <c r="E108" s="4">
        <v>21</v>
      </c>
      <c r="F108" s="18">
        <v>394465000</v>
      </c>
      <c r="G108" s="18">
        <f t="shared" si="8"/>
        <v>-15000000</v>
      </c>
      <c r="H108" s="18">
        <v>0</v>
      </c>
      <c r="I108" s="18">
        <v>379465000</v>
      </c>
      <c r="J108" s="18">
        <v>378519266.69999999</v>
      </c>
      <c r="K108" s="18">
        <v>945733.3</v>
      </c>
      <c r="L108" s="19">
        <v>0</v>
      </c>
      <c r="M108" s="19">
        <v>346952266.80000001</v>
      </c>
      <c r="N108" s="18">
        <v>31566999.899999999</v>
      </c>
      <c r="O108" s="18">
        <v>320772980.01999998</v>
      </c>
      <c r="P108" s="18">
        <v>26179286.780000001</v>
      </c>
      <c r="Q108" s="18">
        <v>320772980.01999998</v>
      </c>
      <c r="R108" s="18">
        <v>0</v>
      </c>
      <c r="S108" s="18">
        <v>320772980.01999998</v>
      </c>
      <c r="T108" s="18">
        <v>0</v>
      </c>
      <c r="U108" s="18">
        <v>0</v>
      </c>
    </row>
    <row r="109" spans="1:21" s="10" customFormat="1" ht="12" x14ac:dyDescent="0.2">
      <c r="A109" s="13" t="s">
        <v>188</v>
      </c>
      <c r="B109" s="13" t="s">
        <v>189</v>
      </c>
      <c r="C109" s="13" t="s">
        <v>274</v>
      </c>
      <c r="D109" s="13" t="s">
        <v>275</v>
      </c>
      <c r="E109" s="14">
        <v>20</v>
      </c>
      <c r="F109" s="15">
        <v>2230080000</v>
      </c>
      <c r="G109" s="15">
        <f t="shared" si="8"/>
        <v>1770228614</v>
      </c>
      <c r="H109" s="15">
        <v>0</v>
      </c>
      <c r="I109" s="15">
        <v>4000308614</v>
      </c>
      <c r="J109" s="15">
        <v>3439405589.6999998</v>
      </c>
      <c r="K109" s="15">
        <v>560903024.29999995</v>
      </c>
      <c r="L109" s="16">
        <v>0</v>
      </c>
      <c r="M109" s="16">
        <v>3439405589.6999998</v>
      </c>
      <c r="N109" s="15">
        <v>0</v>
      </c>
      <c r="O109" s="15">
        <v>3058955254.4699998</v>
      </c>
      <c r="P109" s="15">
        <v>380450335.23000002</v>
      </c>
      <c r="Q109" s="15">
        <v>3000196377.4699998</v>
      </c>
      <c r="R109" s="15">
        <v>58758877</v>
      </c>
      <c r="S109" s="15">
        <v>3000196377.4699998</v>
      </c>
      <c r="T109" s="15">
        <v>0</v>
      </c>
      <c r="U109" s="15">
        <v>84390654</v>
      </c>
    </row>
    <row r="110" spans="1:21" s="10" customFormat="1" ht="24" x14ac:dyDescent="0.2">
      <c r="A110" s="17" t="s">
        <v>190</v>
      </c>
      <c r="B110" s="17" t="s">
        <v>191</v>
      </c>
      <c r="C110" s="17" t="s">
        <v>274</v>
      </c>
      <c r="D110" s="17" t="s">
        <v>275</v>
      </c>
      <c r="E110" s="4">
        <v>20</v>
      </c>
      <c r="F110" s="18">
        <v>60000000</v>
      </c>
      <c r="G110" s="18">
        <f t="shared" si="8"/>
        <v>0</v>
      </c>
      <c r="H110" s="18">
        <v>0</v>
      </c>
      <c r="I110" s="18">
        <v>60000000</v>
      </c>
      <c r="J110" s="18">
        <v>10000000</v>
      </c>
      <c r="K110" s="18">
        <v>50000000</v>
      </c>
      <c r="L110" s="19">
        <v>0</v>
      </c>
      <c r="M110" s="19">
        <v>10000000</v>
      </c>
      <c r="N110" s="18">
        <v>0</v>
      </c>
      <c r="O110" s="18">
        <v>0</v>
      </c>
      <c r="P110" s="18">
        <v>10000000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1:21" s="10" customFormat="1" ht="24" x14ac:dyDescent="0.2">
      <c r="A111" s="17" t="s">
        <v>192</v>
      </c>
      <c r="B111" s="17" t="s">
        <v>193</v>
      </c>
      <c r="C111" s="17" t="s">
        <v>274</v>
      </c>
      <c r="D111" s="17" t="s">
        <v>275</v>
      </c>
      <c r="E111" s="4">
        <v>20</v>
      </c>
      <c r="F111" s="18">
        <v>2170080000</v>
      </c>
      <c r="G111" s="18">
        <f t="shared" si="8"/>
        <v>1770228614</v>
      </c>
      <c r="H111" s="18">
        <v>0</v>
      </c>
      <c r="I111" s="18">
        <v>3940308614</v>
      </c>
      <c r="J111" s="18">
        <v>3429405589.6999998</v>
      </c>
      <c r="K111" s="18">
        <v>510903024.30000001</v>
      </c>
      <c r="L111" s="19">
        <v>0</v>
      </c>
      <c r="M111" s="19">
        <v>3429405589.6999998</v>
      </c>
      <c r="N111" s="18">
        <v>0</v>
      </c>
      <c r="O111" s="18">
        <v>3058955254.4699998</v>
      </c>
      <c r="P111" s="18">
        <v>370450335.23000002</v>
      </c>
      <c r="Q111" s="18">
        <v>3000196377.4699998</v>
      </c>
      <c r="R111" s="18">
        <v>58758877</v>
      </c>
      <c r="S111" s="18">
        <v>3000196377.4699998</v>
      </c>
      <c r="T111" s="18">
        <v>0</v>
      </c>
      <c r="U111" s="18">
        <v>84390654</v>
      </c>
    </row>
    <row r="112" spans="1:21" s="10" customFormat="1" ht="12" x14ac:dyDescent="0.2">
      <c r="A112" s="13" t="s">
        <v>194</v>
      </c>
      <c r="B112" s="13" t="s">
        <v>195</v>
      </c>
      <c r="C112" s="13" t="s">
        <v>274</v>
      </c>
      <c r="D112" s="13" t="s">
        <v>275</v>
      </c>
      <c r="E112" s="14">
        <v>20</v>
      </c>
      <c r="F112" s="15">
        <v>100000</v>
      </c>
      <c r="G112" s="15">
        <f t="shared" si="8"/>
        <v>800000</v>
      </c>
      <c r="H112" s="15">
        <v>0</v>
      </c>
      <c r="I112" s="15">
        <v>900000</v>
      </c>
      <c r="J112" s="15">
        <v>505999.91</v>
      </c>
      <c r="K112" s="15">
        <v>394000.09</v>
      </c>
      <c r="L112" s="16">
        <v>0</v>
      </c>
      <c r="M112" s="16">
        <v>505999.91</v>
      </c>
      <c r="N112" s="15">
        <v>0</v>
      </c>
      <c r="O112" s="15">
        <v>502000</v>
      </c>
      <c r="P112" s="15">
        <v>3999.91</v>
      </c>
      <c r="Q112" s="15">
        <v>502000</v>
      </c>
      <c r="R112" s="15">
        <v>0</v>
      </c>
      <c r="S112" s="15">
        <v>502000</v>
      </c>
      <c r="T112" s="15">
        <v>0</v>
      </c>
      <c r="U112" s="15">
        <v>0</v>
      </c>
    </row>
    <row r="113" spans="1:21" s="10" customFormat="1" ht="12" x14ac:dyDescent="0.2">
      <c r="A113" s="17" t="s">
        <v>196</v>
      </c>
      <c r="B113" s="17" t="s">
        <v>197</v>
      </c>
      <c r="C113" s="17" t="s">
        <v>274</v>
      </c>
      <c r="D113" s="17" t="s">
        <v>275</v>
      </c>
      <c r="E113" s="4">
        <v>20</v>
      </c>
      <c r="F113" s="18">
        <v>100000</v>
      </c>
      <c r="G113" s="18">
        <f t="shared" si="8"/>
        <v>800000</v>
      </c>
      <c r="H113" s="18">
        <v>0</v>
      </c>
      <c r="I113" s="18">
        <v>900000</v>
      </c>
      <c r="J113" s="18">
        <v>505999.91</v>
      </c>
      <c r="K113" s="18">
        <v>394000.09</v>
      </c>
      <c r="L113" s="19">
        <v>0</v>
      </c>
      <c r="M113" s="19">
        <v>505999.91</v>
      </c>
      <c r="N113" s="18">
        <v>0</v>
      </c>
      <c r="O113" s="18">
        <v>502000</v>
      </c>
      <c r="P113" s="18">
        <v>3999.91</v>
      </c>
      <c r="Q113" s="18">
        <v>502000</v>
      </c>
      <c r="R113" s="18">
        <v>0</v>
      </c>
      <c r="S113" s="18">
        <v>502000</v>
      </c>
      <c r="T113" s="18">
        <v>0</v>
      </c>
      <c r="U113" s="18">
        <v>0</v>
      </c>
    </row>
    <row r="114" spans="1:21" s="10" customFormat="1" ht="24" x14ac:dyDescent="0.2">
      <c r="A114" s="13" t="s">
        <v>198</v>
      </c>
      <c r="B114" s="13" t="s">
        <v>199</v>
      </c>
      <c r="C114" s="13" t="s">
        <v>274</v>
      </c>
      <c r="D114" s="13" t="s">
        <v>275</v>
      </c>
      <c r="E114" s="14">
        <v>20</v>
      </c>
      <c r="F114" s="15">
        <v>307000000</v>
      </c>
      <c r="G114" s="15">
        <f t="shared" si="8"/>
        <v>0</v>
      </c>
      <c r="H114" s="15">
        <v>0</v>
      </c>
      <c r="I114" s="15">
        <v>307000000</v>
      </c>
      <c r="J114" s="15">
        <v>305799064</v>
      </c>
      <c r="K114" s="15">
        <v>1200936</v>
      </c>
      <c r="L114" s="16">
        <v>0</v>
      </c>
      <c r="M114" s="16">
        <v>274391944</v>
      </c>
      <c r="N114" s="15">
        <v>31407120</v>
      </c>
      <c r="O114" s="15">
        <v>71475212.120000005</v>
      </c>
      <c r="P114" s="15">
        <v>202916731.88</v>
      </c>
      <c r="Q114" s="15">
        <v>70975212.120000005</v>
      </c>
      <c r="R114" s="15">
        <v>500000</v>
      </c>
      <c r="S114" s="15">
        <v>70975212.120000005</v>
      </c>
      <c r="T114" s="15">
        <v>0</v>
      </c>
      <c r="U114" s="15">
        <v>0</v>
      </c>
    </row>
    <row r="115" spans="1:21" s="10" customFormat="1" ht="12" x14ac:dyDescent="0.2">
      <c r="A115" s="17" t="s">
        <v>200</v>
      </c>
      <c r="B115" s="17" t="s">
        <v>201</v>
      </c>
      <c r="C115" s="17" t="s">
        <v>274</v>
      </c>
      <c r="D115" s="17" t="s">
        <v>275</v>
      </c>
      <c r="E115" s="4">
        <v>20</v>
      </c>
      <c r="F115" s="18">
        <v>200000000</v>
      </c>
      <c r="G115" s="18">
        <f t="shared" si="8"/>
        <v>0</v>
      </c>
      <c r="H115" s="18">
        <v>0</v>
      </c>
      <c r="I115" s="18">
        <v>200000000</v>
      </c>
      <c r="J115" s="18">
        <v>199200000</v>
      </c>
      <c r="K115" s="18">
        <v>800000</v>
      </c>
      <c r="L115" s="19">
        <v>0</v>
      </c>
      <c r="M115" s="19">
        <v>199200000</v>
      </c>
      <c r="N115" s="18">
        <v>0</v>
      </c>
      <c r="O115" s="18">
        <v>0</v>
      </c>
      <c r="P115" s="18">
        <v>199200000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7" t="s">
        <v>202</v>
      </c>
      <c r="B116" s="17" t="s">
        <v>203</v>
      </c>
      <c r="C116" s="17" t="s">
        <v>274</v>
      </c>
      <c r="D116" s="17" t="s">
        <v>275</v>
      </c>
      <c r="E116" s="4">
        <v>20</v>
      </c>
      <c r="F116" s="18">
        <v>77000000</v>
      </c>
      <c r="G116" s="18">
        <f t="shared" si="8"/>
        <v>0</v>
      </c>
      <c r="H116" s="18">
        <v>0</v>
      </c>
      <c r="I116" s="18">
        <v>77000000</v>
      </c>
      <c r="J116" s="18">
        <v>76719064</v>
      </c>
      <c r="K116" s="18">
        <v>280936</v>
      </c>
      <c r="L116" s="19">
        <v>0</v>
      </c>
      <c r="M116" s="19">
        <v>75191944</v>
      </c>
      <c r="N116" s="18">
        <v>1527120</v>
      </c>
      <c r="O116" s="18">
        <v>71475212.120000005</v>
      </c>
      <c r="P116" s="18">
        <v>3716731.88</v>
      </c>
      <c r="Q116" s="18">
        <v>70975212.120000005</v>
      </c>
      <c r="R116" s="18">
        <v>500000</v>
      </c>
      <c r="S116" s="18">
        <v>70975212.120000005</v>
      </c>
      <c r="T116" s="18">
        <v>0</v>
      </c>
      <c r="U116" s="18">
        <v>0</v>
      </c>
    </row>
    <row r="117" spans="1:21" s="10" customFormat="1" ht="12" x14ac:dyDescent="0.2">
      <c r="A117" s="17" t="s">
        <v>204</v>
      </c>
      <c r="B117" s="17" t="s">
        <v>205</v>
      </c>
      <c r="C117" s="17" t="s">
        <v>274</v>
      </c>
      <c r="D117" s="17" t="s">
        <v>275</v>
      </c>
      <c r="E117" s="4">
        <v>20</v>
      </c>
      <c r="F117" s="18">
        <v>30000000</v>
      </c>
      <c r="G117" s="18">
        <f t="shared" si="8"/>
        <v>0</v>
      </c>
      <c r="H117" s="18">
        <v>0</v>
      </c>
      <c r="I117" s="18">
        <v>30000000</v>
      </c>
      <c r="J117" s="18">
        <v>29880000</v>
      </c>
      <c r="K117" s="18">
        <v>120000</v>
      </c>
      <c r="L117" s="19">
        <v>0</v>
      </c>
      <c r="M117" s="19">
        <v>0</v>
      </c>
      <c r="N117" s="18">
        <v>29880000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s="10" customFormat="1" ht="12" x14ac:dyDescent="0.2">
      <c r="A118" s="13" t="s">
        <v>206</v>
      </c>
      <c r="B118" s="13" t="s">
        <v>207</v>
      </c>
      <c r="C118" s="13" t="s">
        <v>274</v>
      </c>
      <c r="D118" s="13" t="s">
        <v>275</v>
      </c>
      <c r="E118" s="14">
        <v>20</v>
      </c>
      <c r="F118" s="15">
        <v>1600000</v>
      </c>
      <c r="G118" s="15">
        <f t="shared" si="8"/>
        <v>0</v>
      </c>
      <c r="H118" s="15">
        <v>0</v>
      </c>
      <c r="I118" s="15">
        <v>1600000</v>
      </c>
      <c r="J118" s="15">
        <v>1600000</v>
      </c>
      <c r="K118" s="15">
        <v>0</v>
      </c>
      <c r="L118" s="16">
        <v>0</v>
      </c>
      <c r="M118" s="16">
        <v>1600000</v>
      </c>
      <c r="N118" s="15">
        <v>0</v>
      </c>
      <c r="O118" s="15">
        <v>786500</v>
      </c>
      <c r="P118" s="15">
        <v>813500</v>
      </c>
      <c r="Q118" s="15">
        <v>786500</v>
      </c>
      <c r="R118" s="15">
        <v>0</v>
      </c>
      <c r="S118" s="15">
        <v>786500</v>
      </c>
      <c r="T118" s="15">
        <v>0</v>
      </c>
      <c r="U118" s="15">
        <v>0</v>
      </c>
    </row>
    <row r="119" spans="1:21" s="10" customFormat="1" ht="12" x14ac:dyDescent="0.2">
      <c r="A119" s="17" t="s">
        <v>208</v>
      </c>
      <c r="B119" s="17" t="s">
        <v>209</v>
      </c>
      <c r="C119" s="17" t="s">
        <v>274</v>
      </c>
      <c r="D119" s="17" t="s">
        <v>275</v>
      </c>
      <c r="E119" s="4">
        <v>20</v>
      </c>
      <c r="F119" s="18">
        <v>1600000</v>
      </c>
      <c r="G119" s="18">
        <f t="shared" si="8"/>
        <v>0</v>
      </c>
      <c r="H119" s="18">
        <v>0</v>
      </c>
      <c r="I119" s="18">
        <v>1600000</v>
      </c>
      <c r="J119" s="18">
        <v>1600000</v>
      </c>
      <c r="K119" s="18">
        <v>0</v>
      </c>
      <c r="L119" s="19">
        <v>0</v>
      </c>
      <c r="M119" s="19">
        <v>1600000</v>
      </c>
      <c r="N119" s="18">
        <v>0</v>
      </c>
      <c r="O119" s="18">
        <v>786500</v>
      </c>
      <c r="P119" s="18">
        <v>813500</v>
      </c>
      <c r="Q119" s="18">
        <v>786500</v>
      </c>
      <c r="R119" s="18">
        <v>0</v>
      </c>
      <c r="S119" s="18">
        <v>786500</v>
      </c>
      <c r="T119" s="18">
        <v>0</v>
      </c>
      <c r="U119" s="18">
        <v>0</v>
      </c>
    </row>
    <row r="120" spans="1:21" s="10" customFormat="1" ht="24" x14ac:dyDescent="0.2">
      <c r="A120" s="13" t="s">
        <v>210</v>
      </c>
      <c r="B120" s="13" t="s">
        <v>211</v>
      </c>
      <c r="C120" s="13" t="s">
        <v>274</v>
      </c>
      <c r="D120" s="13" t="s">
        <v>275</v>
      </c>
      <c r="E120" s="14">
        <v>20</v>
      </c>
      <c r="F120" s="15">
        <v>1000000</v>
      </c>
      <c r="G120" s="15">
        <f t="shared" si="8"/>
        <v>31600000</v>
      </c>
      <c r="H120" s="15">
        <v>0</v>
      </c>
      <c r="I120" s="15">
        <v>32600000</v>
      </c>
      <c r="J120" s="15">
        <v>21228387.960000001</v>
      </c>
      <c r="K120" s="15">
        <v>11371612.039999999</v>
      </c>
      <c r="L120" s="16">
        <v>0</v>
      </c>
      <c r="M120" s="16">
        <v>19160025.960000001</v>
      </c>
      <c r="N120" s="15">
        <v>2068362</v>
      </c>
      <c r="O120" s="15">
        <v>6554937.4299999997</v>
      </c>
      <c r="P120" s="15">
        <v>12605088.529999999</v>
      </c>
      <c r="Q120" s="15">
        <v>6554937.4299999997</v>
      </c>
      <c r="R120" s="15">
        <v>0</v>
      </c>
      <c r="S120" s="15">
        <v>6554937.4299999997</v>
      </c>
      <c r="T120" s="15">
        <v>0</v>
      </c>
      <c r="U120" s="15">
        <v>0</v>
      </c>
    </row>
    <row r="121" spans="1:21" s="10" customFormat="1" ht="24" x14ac:dyDescent="0.2">
      <c r="A121" s="17" t="s">
        <v>212</v>
      </c>
      <c r="B121" s="17" t="s">
        <v>211</v>
      </c>
      <c r="C121" s="17" t="s">
        <v>274</v>
      </c>
      <c r="D121" s="17" t="s">
        <v>275</v>
      </c>
      <c r="E121" s="4">
        <v>20</v>
      </c>
      <c r="F121" s="18">
        <v>1000000</v>
      </c>
      <c r="G121" s="18">
        <f t="shared" si="8"/>
        <v>31600000</v>
      </c>
      <c r="H121" s="18">
        <v>0</v>
      </c>
      <c r="I121" s="18">
        <v>32600000</v>
      </c>
      <c r="J121" s="18">
        <v>21228387.960000001</v>
      </c>
      <c r="K121" s="18">
        <v>11371612.039999999</v>
      </c>
      <c r="L121" s="19">
        <v>0</v>
      </c>
      <c r="M121" s="19">
        <v>19160025.960000001</v>
      </c>
      <c r="N121" s="18">
        <v>2068362</v>
      </c>
      <c r="O121" s="18">
        <v>6554937.4299999997</v>
      </c>
      <c r="P121" s="18">
        <v>12605088.529999999</v>
      </c>
      <c r="Q121" s="18">
        <v>6554937.4299999997</v>
      </c>
      <c r="R121" s="18">
        <v>0</v>
      </c>
      <c r="S121" s="18">
        <v>6554937.4299999997</v>
      </c>
      <c r="T121" s="18">
        <v>0</v>
      </c>
      <c r="U121" s="18">
        <v>0</v>
      </c>
    </row>
    <row r="122" spans="1:21" s="10" customFormat="1" ht="12" x14ac:dyDescent="0.2">
      <c r="A122" s="13" t="s">
        <v>213</v>
      </c>
      <c r="B122" s="13" t="s">
        <v>214</v>
      </c>
      <c r="C122" s="13" t="s">
        <v>274</v>
      </c>
      <c r="D122" s="13" t="s">
        <v>275</v>
      </c>
      <c r="E122" s="14">
        <v>20</v>
      </c>
      <c r="F122" s="15">
        <f>+F123+F126</f>
        <v>10266000000</v>
      </c>
      <c r="G122" s="15">
        <f>+I122-F122-H122</f>
        <v>-8726592616</v>
      </c>
      <c r="H122" s="15">
        <v>-1000000000</v>
      </c>
      <c r="I122" s="15">
        <v>539407384</v>
      </c>
      <c r="J122" s="15">
        <v>490082255.04000002</v>
      </c>
      <c r="K122" s="15">
        <v>49325128.960000008</v>
      </c>
      <c r="L122" s="16">
        <v>48228614</v>
      </c>
      <c r="M122" s="16">
        <v>462899731.04000002</v>
      </c>
      <c r="N122" s="15">
        <v>27182524</v>
      </c>
      <c r="O122" s="15">
        <v>294098722.04000002</v>
      </c>
      <c r="P122" s="15">
        <v>168801009</v>
      </c>
      <c r="Q122" s="15">
        <v>294098722.04000002</v>
      </c>
      <c r="R122" s="15">
        <v>0</v>
      </c>
      <c r="S122" s="15">
        <v>294098722.04000002</v>
      </c>
      <c r="T122" s="15">
        <v>0</v>
      </c>
      <c r="U122" s="15">
        <v>0</v>
      </c>
    </row>
    <row r="123" spans="1:21" s="10" customFormat="1" ht="12" x14ac:dyDescent="0.2">
      <c r="A123" s="13" t="s">
        <v>215</v>
      </c>
      <c r="B123" s="13" t="s">
        <v>216</v>
      </c>
      <c r="C123" s="13" t="s">
        <v>274</v>
      </c>
      <c r="D123" s="13" t="s">
        <v>275</v>
      </c>
      <c r="E123" s="14">
        <v>20</v>
      </c>
      <c r="F123" s="15">
        <v>255000000</v>
      </c>
      <c r="G123" s="15">
        <f t="shared" si="8"/>
        <v>-48228614</v>
      </c>
      <c r="H123" s="15">
        <v>0</v>
      </c>
      <c r="I123" s="15">
        <v>206771386</v>
      </c>
      <c r="J123" s="15">
        <v>206771386</v>
      </c>
      <c r="K123" s="15">
        <v>0</v>
      </c>
      <c r="L123" s="16">
        <v>48228614</v>
      </c>
      <c r="M123" s="16">
        <v>206771386</v>
      </c>
      <c r="N123" s="15">
        <v>0</v>
      </c>
      <c r="O123" s="15">
        <v>206771386</v>
      </c>
      <c r="P123" s="15">
        <v>0</v>
      </c>
      <c r="Q123" s="15">
        <v>206771386</v>
      </c>
      <c r="R123" s="15">
        <v>0</v>
      </c>
      <c r="S123" s="15">
        <v>206771386</v>
      </c>
      <c r="T123" s="15">
        <v>0</v>
      </c>
      <c r="U123" s="15">
        <v>0</v>
      </c>
    </row>
    <row r="124" spans="1:21" s="10" customFormat="1" ht="12" x14ac:dyDescent="0.2">
      <c r="A124" s="13" t="s">
        <v>217</v>
      </c>
      <c r="B124" s="13" t="s">
        <v>218</v>
      </c>
      <c r="C124" s="13" t="s">
        <v>274</v>
      </c>
      <c r="D124" s="13" t="s">
        <v>275</v>
      </c>
      <c r="E124" s="14">
        <v>20</v>
      </c>
      <c r="F124" s="15">
        <v>255000000</v>
      </c>
      <c r="G124" s="15">
        <f t="shared" si="8"/>
        <v>-48228614</v>
      </c>
      <c r="H124" s="15">
        <v>0</v>
      </c>
      <c r="I124" s="15">
        <v>206771386</v>
      </c>
      <c r="J124" s="15">
        <v>206771386</v>
      </c>
      <c r="K124" s="15">
        <v>0</v>
      </c>
      <c r="L124" s="16">
        <v>48228614</v>
      </c>
      <c r="M124" s="16">
        <v>206771386</v>
      </c>
      <c r="N124" s="15">
        <v>0</v>
      </c>
      <c r="O124" s="15">
        <v>206771386</v>
      </c>
      <c r="P124" s="15">
        <v>0</v>
      </c>
      <c r="Q124" s="15">
        <v>206771386</v>
      </c>
      <c r="R124" s="15">
        <v>0</v>
      </c>
      <c r="S124" s="15">
        <v>206771386</v>
      </c>
      <c r="T124" s="15">
        <v>0</v>
      </c>
      <c r="U124" s="15">
        <v>0</v>
      </c>
    </row>
    <row r="125" spans="1:21" s="10" customFormat="1" ht="12" x14ac:dyDescent="0.2">
      <c r="A125" s="17" t="s">
        <v>219</v>
      </c>
      <c r="B125" s="17" t="s">
        <v>220</v>
      </c>
      <c r="C125" s="17" t="s">
        <v>274</v>
      </c>
      <c r="D125" s="17" t="s">
        <v>275</v>
      </c>
      <c r="E125" s="4">
        <v>20</v>
      </c>
      <c r="F125" s="18">
        <v>255000000</v>
      </c>
      <c r="G125" s="18">
        <f t="shared" si="8"/>
        <v>-48228614</v>
      </c>
      <c r="H125" s="18">
        <v>0</v>
      </c>
      <c r="I125" s="18">
        <v>206771386</v>
      </c>
      <c r="J125" s="18">
        <v>206771386</v>
      </c>
      <c r="K125" s="18">
        <v>0</v>
      </c>
      <c r="L125" s="19">
        <v>48228614</v>
      </c>
      <c r="M125" s="19">
        <v>206771386</v>
      </c>
      <c r="N125" s="18">
        <v>0</v>
      </c>
      <c r="O125" s="18">
        <v>206771386</v>
      </c>
      <c r="P125" s="18">
        <v>0</v>
      </c>
      <c r="Q125" s="18">
        <v>206771386</v>
      </c>
      <c r="R125" s="18">
        <v>0</v>
      </c>
      <c r="S125" s="18">
        <v>206771386</v>
      </c>
      <c r="T125" s="18">
        <v>0</v>
      </c>
      <c r="U125" s="18">
        <v>0</v>
      </c>
    </row>
    <row r="126" spans="1:21" s="10" customFormat="1" ht="12" x14ac:dyDescent="0.2">
      <c r="A126" s="13" t="s">
        <v>221</v>
      </c>
      <c r="B126" s="13" t="s">
        <v>222</v>
      </c>
      <c r="C126" s="13" t="s">
        <v>274</v>
      </c>
      <c r="D126" s="13" t="s">
        <v>275</v>
      </c>
      <c r="E126" s="14">
        <v>20</v>
      </c>
      <c r="F126" s="15">
        <f>F127+F131</f>
        <v>10011000000</v>
      </c>
      <c r="G126" s="15">
        <f>+I126-F126-H126</f>
        <v>-8678364002</v>
      </c>
      <c r="H126" s="15">
        <v>-1000000000</v>
      </c>
      <c r="I126" s="15">
        <v>332635998</v>
      </c>
      <c r="J126" s="15">
        <v>283310869.04000002</v>
      </c>
      <c r="K126" s="15">
        <v>49325128.960000008</v>
      </c>
      <c r="L126" s="16">
        <v>0</v>
      </c>
      <c r="M126" s="16">
        <v>256128345.03999999</v>
      </c>
      <c r="N126" s="15">
        <v>27182524</v>
      </c>
      <c r="O126" s="15">
        <v>87327336.040000007</v>
      </c>
      <c r="P126" s="15">
        <v>168801009</v>
      </c>
      <c r="Q126" s="15">
        <v>87327336.040000007</v>
      </c>
      <c r="R126" s="15">
        <v>0</v>
      </c>
      <c r="S126" s="15">
        <v>87327336.040000007</v>
      </c>
      <c r="T126" s="15">
        <v>0</v>
      </c>
      <c r="U126" s="15">
        <v>0</v>
      </c>
    </row>
    <row r="127" spans="1:21" s="10" customFormat="1" ht="12" x14ac:dyDescent="0.2">
      <c r="A127" s="13" t="s">
        <v>223</v>
      </c>
      <c r="B127" s="13" t="s">
        <v>224</v>
      </c>
      <c r="C127" s="13" t="s">
        <v>274</v>
      </c>
      <c r="D127" s="13" t="s">
        <v>275</v>
      </c>
      <c r="E127" s="14">
        <v>20</v>
      </c>
      <c r="F127" s="15">
        <f>+F128</f>
        <v>11000000</v>
      </c>
      <c r="G127" s="15">
        <f>+I127-F127+H127</f>
        <v>281692742.63</v>
      </c>
      <c r="H127" s="15">
        <v>0</v>
      </c>
      <c r="I127" s="15">
        <v>292692742.63</v>
      </c>
      <c r="J127" s="15">
        <v>283310869.04000002</v>
      </c>
      <c r="K127" s="15">
        <v>9381873.5899999999</v>
      </c>
      <c r="L127" s="16">
        <v>0</v>
      </c>
      <c r="M127" s="16">
        <v>256128345.03999999</v>
      </c>
      <c r="N127" s="15">
        <v>27182524</v>
      </c>
      <c r="O127" s="15">
        <v>87327336.040000007</v>
      </c>
      <c r="P127" s="15">
        <v>168801009</v>
      </c>
      <c r="Q127" s="15">
        <v>87327336.040000007</v>
      </c>
      <c r="R127" s="15">
        <v>0</v>
      </c>
      <c r="S127" s="15">
        <v>87327336.040000007</v>
      </c>
      <c r="T127" s="15">
        <v>0</v>
      </c>
      <c r="U127" s="15">
        <v>0</v>
      </c>
    </row>
    <row r="128" spans="1:21" s="10" customFormat="1" ht="12" x14ac:dyDescent="0.2">
      <c r="A128" s="17" t="s">
        <v>225</v>
      </c>
      <c r="B128" s="17" t="s">
        <v>224</v>
      </c>
      <c r="C128" s="17" t="s">
        <v>274</v>
      </c>
      <c r="D128" s="17" t="s">
        <v>275</v>
      </c>
      <c r="E128" s="4">
        <v>20</v>
      </c>
      <c r="F128" s="18">
        <v>11000000</v>
      </c>
      <c r="G128" s="18">
        <f t="shared" ref="G128:G147" si="9">+I128-F128+H128</f>
        <v>281692742.63</v>
      </c>
      <c r="H128" s="18">
        <v>0</v>
      </c>
      <c r="I128" s="18">
        <v>292692742.63</v>
      </c>
      <c r="J128" s="18">
        <v>283310869.04000002</v>
      </c>
      <c r="K128" s="18">
        <v>9381873.5899999999</v>
      </c>
      <c r="L128" s="19">
        <v>0</v>
      </c>
      <c r="M128" s="19">
        <v>256128345.03999999</v>
      </c>
      <c r="N128" s="18">
        <v>27182524</v>
      </c>
      <c r="O128" s="18">
        <v>87327336.040000007</v>
      </c>
      <c r="P128" s="18">
        <v>168801009</v>
      </c>
      <c r="Q128" s="18">
        <v>87327336.040000007</v>
      </c>
      <c r="R128" s="18">
        <v>0</v>
      </c>
      <c r="S128" s="18">
        <v>87327336.040000007</v>
      </c>
      <c r="T128" s="18">
        <v>0</v>
      </c>
      <c r="U128" s="18">
        <v>0</v>
      </c>
    </row>
    <row r="129" spans="1:21" s="10" customFormat="1" ht="12" x14ac:dyDescent="0.2">
      <c r="A129" s="17" t="s">
        <v>326</v>
      </c>
      <c r="B129" s="17" t="s">
        <v>327</v>
      </c>
      <c r="C129" s="17" t="s">
        <v>274</v>
      </c>
      <c r="D129" s="17" t="s">
        <v>275</v>
      </c>
      <c r="E129" s="4">
        <v>20</v>
      </c>
      <c r="F129" s="18">
        <v>0</v>
      </c>
      <c r="G129" s="18">
        <f t="shared" si="9"/>
        <v>81692742.629999995</v>
      </c>
      <c r="H129" s="18"/>
      <c r="I129" s="18">
        <v>81692742.629999995</v>
      </c>
      <c r="J129" s="18">
        <v>73005015</v>
      </c>
      <c r="K129" s="18">
        <v>8687727.6300000008</v>
      </c>
      <c r="L129" s="19">
        <v>0</v>
      </c>
      <c r="M129" s="19">
        <v>73005015</v>
      </c>
      <c r="N129" s="18">
        <v>0</v>
      </c>
      <c r="O129" s="18">
        <v>73005015</v>
      </c>
      <c r="P129" s="18">
        <v>0</v>
      </c>
      <c r="Q129" s="18">
        <v>73005015</v>
      </c>
      <c r="R129" s="18">
        <v>0</v>
      </c>
      <c r="S129" s="18">
        <v>73005015</v>
      </c>
      <c r="T129" s="18">
        <v>0</v>
      </c>
      <c r="U129" s="18">
        <v>0</v>
      </c>
    </row>
    <row r="130" spans="1:21" s="10" customFormat="1" ht="12" x14ac:dyDescent="0.2">
      <c r="A130" s="17" t="s">
        <v>328</v>
      </c>
      <c r="B130" s="17" t="s">
        <v>329</v>
      </c>
      <c r="C130" s="17" t="s">
        <v>274</v>
      </c>
      <c r="D130" s="17" t="s">
        <v>275</v>
      </c>
      <c r="E130" s="4">
        <v>20</v>
      </c>
      <c r="F130" s="18">
        <v>0</v>
      </c>
      <c r="G130" s="18">
        <f t="shared" si="9"/>
        <v>211000000</v>
      </c>
      <c r="H130" s="18"/>
      <c r="I130" s="18">
        <v>211000000</v>
      </c>
      <c r="J130" s="18">
        <v>210305854.03999999</v>
      </c>
      <c r="K130" s="18">
        <v>694145.96</v>
      </c>
      <c r="L130" s="19">
        <v>0</v>
      </c>
      <c r="M130" s="19">
        <v>183123330.03999999</v>
      </c>
      <c r="N130" s="18">
        <v>27182524</v>
      </c>
      <c r="O130" s="18">
        <v>14322321.039999999</v>
      </c>
      <c r="P130" s="18">
        <v>168801009</v>
      </c>
      <c r="Q130" s="18">
        <v>14322321.039999999</v>
      </c>
      <c r="R130" s="18">
        <v>0</v>
      </c>
      <c r="S130" s="18">
        <v>14322321.039999999</v>
      </c>
      <c r="T130" s="18">
        <v>0</v>
      </c>
      <c r="U130" s="18">
        <v>0</v>
      </c>
    </row>
    <row r="131" spans="1:21" s="10" customFormat="1" ht="24" x14ac:dyDescent="0.2">
      <c r="A131" s="13" t="s">
        <v>297</v>
      </c>
      <c r="B131" s="13" t="s">
        <v>298</v>
      </c>
      <c r="C131" s="13" t="s">
        <v>274</v>
      </c>
      <c r="D131" s="13" t="s">
        <v>275</v>
      </c>
      <c r="E131" s="14">
        <v>20</v>
      </c>
      <c r="F131" s="15">
        <f>+F132</f>
        <v>10000000000</v>
      </c>
      <c r="G131" s="15">
        <f t="shared" ref="G131:G137" si="10">+I131-F131-H131</f>
        <v>-8960056744.6299992</v>
      </c>
      <c r="H131" s="15">
        <v>-1000000000</v>
      </c>
      <c r="I131" s="15">
        <f>+I132</f>
        <v>39943255.370000005</v>
      </c>
      <c r="J131" s="15">
        <v>0</v>
      </c>
      <c r="K131" s="15">
        <v>39943255.370000005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3" t="s">
        <v>295</v>
      </c>
      <c r="B132" s="13" t="s">
        <v>296</v>
      </c>
      <c r="C132" s="13" t="s">
        <v>274</v>
      </c>
      <c r="D132" s="13" t="s">
        <v>275</v>
      </c>
      <c r="E132" s="14">
        <v>20</v>
      </c>
      <c r="F132" s="15">
        <v>10000000000</v>
      </c>
      <c r="G132" s="15">
        <f t="shared" si="10"/>
        <v>-8960056744.6299992</v>
      </c>
      <c r="H132" s="15">
        <v>-1000000000</v>
      </c>
      <c r="I132" s="15">
        <v>39943255.370000005</v>
      </c>
      <c r="J132" s="15">
        <v>0</v>
      </c>
      <c r="K132" s="15">
        <v>39943255.370000005</v>
      </c>
      <c r="L132" s="16">
        <v>0</v>
      </c>
      <c r="M132" s="16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</row>
    <row r="133" spans="1:21" s="10" customFormat="1" ht="12" x14ac:dyDescent="0.2">
      <c r="A133" s="30" t="s">
        <v>226</v>
      </c>
      <c r="B133" s="30" t="s">
        <v>227</v>
      </c>
      <c r="C133" s="30" t="s">
        <v>274</v>
      </c>
      <c r="D133" s="30" t="s">
        <v>275</v>
      </c>
      <c r="E133" s="31">
        <v>21</v>
      </c>
      <c r="F133" s="32">
        <v>42000000000</v>
      </c>
      <c r="G133" s="32">
        <f t="shared" si="10"/>
        <v>0</v>
      </c>
      <c r="H133" s="32">
        <v>-7010004200</v>
      </c>
      <c r="I133" s="32">
        <v>34989995800</v>
      </c>
      <c r="J133" s="32">
        <v>32150713919.830002</v>
      </c>
      <c r="K133" s="32">
        <v>2839281880.1700001</v>
      </c>
      <c r="L133" s="33">
        <v>0</v>
      </c>
      <c r="M133" s="33">
        <v>28545515912.259998</v>
      </c>
      <c r="N133" s="32">
        <v>3605198007.5700002</v>
      </c>
      <c r="O133" s="32">
        <v>16791385564.24</v>
      </c>
      <c r="P133" s="32">
        <v>11754130348.02</v>
      </c>
      <c r="Q133" s="32">
        <v>16382029345.24</v>
      </c>
      <c r="R133" s="32">
        <v>409356219</v>
      </c>
      <c r="S133" s="32">
        <v>16382029345.24</v>
      </c>
      <c r="T133" s="32">
        <v>0</v>
      </c>
      <c r="U133" s="32">
        <v>38859654</v>
      </c>
    </row>
    <row r="134" spans="1:21" s="10" customFormat="1" ht="24" x14ac:dyDescent="0.2">
      <c r="A134" s="13" t="s">
        <v>228</v>
      </c>
      <c r="B134" s="13" t="s">
        <v>229</v>
      </c>
      <c r="C134" s="13" t="s">
        <v>274</v>
      </c>
      <c r="D134" s="13" t="s">
        <v>275</v>
      </c>
      <c r="E134" s="14">
        <v>21</v>
      </c>
      <c r="F134" s="15">
        <v>3500000000</v>
      </c>
      <c r="G134" s="15">
        <f t="shared" si="10"/>
        <v>0</v>
      </c>
      <c r="H134" s="15">
        <v>-2500000000</v>
      </c>
      <c r="I134" s="15">
        <v>1000000000</v>
      </c>
      <c r="J134" s="15">
        <v>909217546.77999997</v>
      </c>
      <c r="K134" s="15">
        <v>90782453.219999999</v>
      </c>
      <c r="L134" s="16">
        <v>0</v>
      </c>
      <c r="M134" s="16">
        <v>872564618.77999997</v>
      </c>
      <c r="N134" s="15">
        <v>36652928</v>
      </c>
      <c r="O134" s="15">
        <v>460324706.77999997</v>
      </c>
      <c r="P134" s="15">
        <v>412239912</v>
      </c>
      <c r="Q134" s="15">
        <v>460324706.77999997</v>
      </c>
      <c r="R134" s="15">
        <v>0</v>
      </c>
      <c r="S134" s="15">
        <v>460324706.77999997</v>
      </c>
      <c r="T134" s="15">
        <v>0</v>
      </c>
      <c r="U134" s="15">
        <v>0</v>
      </c>
    </row>
    <row r="135" spans="1:21" s="10" customFormat="1" ht="12" x14ac:dyDescent="0.2">
      <c r="A135" s="13" t="s">
        <v>230</v>
      </c>
      <c r="B135" s="13" t="s">
        <v>231</v>
      </c>
      <c r="C135" s="13" t="s">
        <v>274</v>
      </c>
      <c r="D135" s="13" t="s">
        <v>275</v>
      </c>
      <c r="E135" s="14">
        <v>21</v>
      </c>
      <c r="F135" s="15">
        <v>3500000000</v>
      </c>
      <c r="G135" s="15">
        <f t="shared" si="10"/>
        <v>0</v>
      </c>
      <c r="H135" s="15">
        <v>-2500000000</v>
      </c>
      <c r="I135" s="15">
        <v>1000000000</v>
      </c>
      <c r="J135" s="15">
        <v>909217546.77999997</v>
      </c>
      <c r="K135" s="15">
        <v>90782453.219999999</v>
      </c>
      <c r="L135" s="16">
        <v>0</v>
      </c>
      <c r="M135" s="16">
        <v>872564618.77999997</v>
      </c>
      <c r="N135" s="15">
        <v>36652928</v>
      </c>
      <c r="O135" s="15">
        <v>460324706.77999997</v>
      </c>
      <c r="P135" s="15">
        <v>412239912</v>
      </c>
      <c r="Q135" s="15">
        <v>460324706.77999997</v>
      </c>
      <c r="R135" s="15">
        <v>0</v>
      </c>
      <c r="S135" s="15">
        <v>460324706.77999997</v>
      </c>
      <c r="T135" s="15">
        <v>0</v>
      </c>
      <c r="U135" s="15">
        <v>0</v>
      </c>
    </row>
    <row r="136" spans="1:21" s="10" customFormat="1" ht="36" x14ac:dyDescent="0.2">
      <c r="A136" s="17" t="s">
        <v>232</v>
      </c>
      <c r="B136" s="17" t="s">
        <v>233</v>
      </c>
      <c r="C136" s="17" t="s">
        <v>274</v>
      </c>
      <c r="D136" s="17" t="s">
        <v>275</v>
      </c>
      <c r="E136" s="4">
        <v>21</v>
      </c>
      <c r="F136" s="18">
        <v>3500000000</v>
      </c>
      <c r="G136" s="18">
        <f t="shared" si="10"/>
        <v>0</v>
      </c>
      <c r="H136" s="18">
        <v>-2500000000</v>
      </c>
      <c r="I136" s="18">
        <v>1000000000</v>
      </c>
      <c r="J136" s="18">
        <v>909217546.77999997</v>
      </c>
      <c r="K136" s="18">
        <v>90782453.219999999</v>
      </c>
      <c r="L136" s="19">
        <v>0</v>
      </c>
      <c r="M136" s="19">
        <v>872564618.77999997</v>
      </c>
      <c r="N136" s="18">
        <v>36652928</v>
      </c>
      <c r="O136" s="18">
        <v>460324706.77999997</v>
      </c>
      <c r="P136" s="18">
        <v>412239912</v>
      </c>
      <c r="Q136" s="18">
        <v>460324706.77999997</v>
      </c>
      <c r="R136" s="18">
        <v>0</v>
      </c>
      <c r="S136" s="18">
        <v>460324706.77999997</v>
      </c>
      <c r="T136" s="18">
        <v>0</v>
      </c>
      <c r="U136" s="18">
        <v>0</v>
      </c>
    </row>
    <row r="137" spans="1:21" s="10" customFormat="1" ht="36" x14ac:dyDescent="0.2">
      <c r="A137" s="13" t="s">
        <v>234</v>
      </c>
      <c r="B137" s="13" t="s">
        <v>235</v>
      </c>
      <c r="C137" s="13" t="s">
        <v>274</v>
      </c>
      <c r="D137" s="13" t="s">
        <v>275</v>
      </c>
      <c r="E137" s="14">
        <v>21</v>
      </c>
      <c r="F137" s="15">
        <v>9069603594</v>
      </c>
      <c r="G137" s="15">
        <f t="shared" si="10"/>
        <v>0</v>
      </c>
      <c r="H137" s="15">
        <v>-65000000</v>
      </c>
      <c r="I137" s="15">
        <v>9004603594</v>
      </c>
      <c r="J137" s="15">
        <v>8839289164.1499996</v>
      </c>
      <c r="K137" s="15">
        <v>165314429.84999999</v>
      </c>
      <c r="L137" s="16">
        <v>0</v>
      </c>
      <c r="M137" s="16">
        <v>6843228217.5799999</v>
      </c>
      <c r="N137" s="15">
        <v>1996060946.5699999</v>
      </c>
      <c r="O137" s="15">
        <v>3270230191.3899999</v>
      </c>
      <c r="P137" s="15">
        <v>3572998026.1900001</v>
      </c>
      <c r="Q137" s="15">
        <v>3040181911.3899999</v>
      </c>
      <c r="R137" s="15">
        <v>230048280</v>
      </c>
      <c r="S137" s="15">
        <v>3040181911.3899999</v>
      </c>
      <c r="T137" s="15">
        <v>0</v>
      </c>
      <c r="U137" s="15">
        <v>0</v>
      </c>
    </row>
    <row r="138" spans="1:21" s="10" customFormat="1" ht="12" x14ac:dyDescent="0.2">
      <c r="A138" s="13" t="s">
        <v>236</v>
      </c>
      <c r="B138" s="13" t="s">
        <v>237</v>
      </c>
      <c r="C138" s="13" t="s">
        <v>274</v>
      </c>
      <c r="D138" s="13" t="s">
        <v>275</v>
      </c>
      <c r="E138" s="14">
        <v>21</v>
      </c>
      <c r="F138" s="15">
        <v>2500000000</v>
      </c>
      <c r="G138" s="15">
        <f t="shared" si="9"/>
        <v>0</v>
      </c>
      <c r="H138" s="15">
        <v>0</v>
      </c>
      <c r="I138" s="15">
        <v>2500000000</v>
      </c>
      <c r="J138" s="15">
        <v>2441997051.5300002</v>
      </c>
      <c r="K138" s="15">
        <v>58002948.469999999</v>
      </c>
      <c r="L138" s="16">
        <v>0</v>
      </c>
      <c r="M138" s="16">
        <v>1349680414.96</v>
      </c>
      <c r="N138" s="15">
        <v>1092316636.5699999</v>
      </c>
      <c r="O138" s="15">
        <v>1337624635.1099999</v>
      </c>
      <c r="P138" s="15">
        <v>12055779.85</v>
      </c>
      <c r="Q138" s="15">
        <v>1124724635.1099999</v>
      </c>
      <c r="R138" s="15">
        <v>212900000</v>
      </c>
      <c r="S138" s="15">
        <v>1124724635.1099999</v>
      </c>
      <c r="T138" s="15">
        <v>0</v>
      </c>
      <c r="U138" s="15">
        <v>0</v>
      </c>
    </row>
    <row r="139" spans="1:21" s="10" customFormat="1" ht="48" x14ac:dyDescent="0.2">
      <c r="A139" s="17" t="s">
        <v>238</v>
      </c>
      <c r="B139" s="17" t="s">
        <v>239</v>
      </c>
      <c r="C139" s="17" t="s">
        <v>274</v>
      </c>
      <c r="D139" s="17" t="s">
        <v>275</v>
      </c>
      <c r="E139" s="4">
        <v>21</v>
      </c>
      <c r="F139" s="18">
        <v>2500000000</v>
      </c>
      <c r="G139" s="18">
        <f t="shared" si="9"/>
        <v>0</v>
      </c>
      <c r="H139" s="18">
        <v>0</v>
      </c>
      <c r="I139" s="18">
        <v>2500000000</v>
      </c>
      <c r="J139" s="18">
        <v>2441997051.5300002</v>
      </c>
      <c r="K139" s="18">
        <v>58002948.469999999</v>
      </c>
      <c r="L139" s="19">
        <v>0</v>
      </c>
      <c r="M139" s="19">
        <v>1349680414.96</v>
      </c>
      <c r="N139" s="18">
        <v>1092316636.5699999</v>
      </c>
      <c r="O139" s="18">
        <v>1337624635.1099999</v>
      </c>
      <c r="P139" s="18">
        <v>12055779.85</v>
      </c>
      <c r="Q139" s="18">
        <v>1124724635.1099999</v>
      </c>
      <c r="R139" s="18">
        <v>212900000</v>
      </c>
      <c r="S139" s="18">
        <v>1124724635.1099999</v>
      </c>
      <c r="T139" s="18">
        <v>0</v>
      </c>
      <c r="U139" s="18">
        <v>0</v>
      </c>
    </row>
    <row r="140" spans="1:21" s="10" customFormat="1" ht="12" x14ac:dyDescent="0.2">
      <c r="A140" s="13" t="s">
        <v>240</v>
      </c>
      <c r="B140" s="13" t="s">
        <v>231</v>
      </c>
      <c r="C140" s="13" t="s">
        <v>274</v>
      </c>
      <c r="D140" s="13" t="s">
        <v>275</v>
      </c>
      <c r="E140" s="14">
        <v>21</v>
      </c>
      <c r="F140" s="15">
        <v>6569603594</v>
      </c>
      <c r="G140" s="15">
        <f t="shared" ref="G140:G144" si="11">+I140-F140-H140</f>
        <v>0</v>
      </c>
      <c r="H140" s="15">
        <v>-65000000</v>
      </c>
      <c r="I140" s="15">
        <v>6504603594</v>
      </c>
      <c r="J140" s="15">
        <v>6397292112.6199999</v>
      </c>
      <c r="K140" s="15">
        <v>107311481.38</v>
      </c>
      <c r="L140" s="16">
        <v>0</v>
      </c>
      <c r="M140" s="16">
        <v>5493547802.6199999</v>
      </c>
      <c r="N140" s="15">
        <v>903744310</v>
      </c>
      <c r="O140" s="15">
        <v>1932605556.28</v>
      </c>
      <c r="P140" s="15">
        <v>3560942246.3400002</v>
      </c>
      <c r="Q140" s="15">
        <v>1915457276.28</v>
      </c>
      <c r="R140" s="15">
        <v>17148280</v>
      </c>
      <c r="S140" s="15">
        <v>1915457276.28</v>
      </c>
      <c r="T140" s="15">
        <v>0</v>
      </c>
      <c r="U140" s="15">
        <v>0</v>
      </c>
    </row>
    <row r="141" spans="1:21" s="10" customFormat="1" ht="36" x14ac:dyDescent="0.2">
      <c r="A141" s="17" t="s">
        <v>241</v>
      </c>
      <c r="B141" s="17" t="s">
        <v>242</v>
      </c>
      <c r="C141" s="17" t="s">
        <v>274</v>
      </c>
      <c r="D141" s="17" t="s">
        <v>275</v>
      </c>
      <c r="E141" s="4">
        <v>21</v>
      </c>
      <c r="F141" s="18">
        <v>6569603594</v>
      </c>
      <c r="G141" s="18">
        <f t="shared" si="11"/>
        <v>0</v>
      </c>
      <c r="H141" s="18">
        <v>-65000000</v>
      </c>
      <c r="I141" s="18">
        <v>6504603594</v>
      </c>
      <c r="J141" s="18">
        <v>6397292112.6199999</v>
      </c>
      <c r="K141" s="18">
        <v>107311481.38</v>
      </c>
      <c r="L141" s="19">
        <v>0</v>
      </c>
      <c r="M141" s="19">
        <v>5493547802.6199999</v>
      </c>
      <c r="N141" s="18">
        <v>903744310</v>
      </c>
      <c r="O141" s="18">
        <v>1932605556.28</v>
      </c>
      <c r="P141" s="18">
        <v>3560942246.3400002</v>
      </c>
      <c r="Q141" s="18">
        <v>1915457276.28</v>
      </c>
      <c r="R141" s="18">
        <v>17148280</v>
      </c>
      <c r="S141" s="18">
        <v>1915457276.28</v>
      </c>
      <c r="T141" s="18">
        <v>0</v>
      </c>
      <c r="U141" s="18">
        <v>0</v>
      </c>
    </row>
    <row r="142" spans="1:21" s="10" customFormat="1" ht="24" x14ac:dyDescent="0.2">
      <c r="A142" s="13" t="s">
        <v>243</v>
      </c>
      <c r="B142" s="13" t="s">
        <v>244</v>
      </c>
      <c r="C142" s="13" t="s">
        <v>274</v>
      </c>
      <c r="D142" s="13" t="s">
        <v>275</v>
      </c>
      <c r="E142" s="14">
        <v>21</v>
      </c>
      <c r="F142" s="15">
        <v>2527835050</v>
      </c>
      <c r="G142" s="15">
        <f t="shared" si="11"/>
        <v>0</v>
      </c>
      <c r="H142" s="15">
        <v>-922000000</v>
      </c>
      <c r="I142" s="15">
        <v>1605835050</v>
      </c>
      <c r="J142" s="15">
        <v>1460581877</v>
      </c>
      <c r="K142" s="15">
        <v>145253173</v>
      </c>
      <c r="L142" s="16">
        <v>0</v>
      </c>
      <c r="M142" s="16">
        <v>1262129716</v>
      </c>
      <c r="N142" s="15">
        <v>198452161</v>
      </c>
      <c r="O142" s="15">
        <v>469597711.00999999</v>
      </c>
      <c r="P142" s="15">
        <v>792532004.99000001</v>
      </c>
      <c r="Q142" s="15">
        <v>461927062.00999999</v>
      </c>
      <c r="R142" s="15">
        <v>7670649</v>
      </c>
      <c r="S142" s="15">
        <v>461927062.00999999</v>
      </c>
      <c r="T142" s="15">
        <v>0</v>
      </c>
      <c r="U142" s="15">
        <v>2804711</v>
      </c>
    </row>
    <row r="143" spans="1:21" s="10" customFormat="1" ht="12" x14ac:dyDescent="0.2">
      <c r="A143" s="13" t="s">
        <v>245</v>
      </c>
      <c r="B143" s="13" t="s">
        <v>231</v>
      </c>
      <c r="C143" s="13" t="s">
        <v>274</v>
      </c>
      <c r="D143" s="13" t="s">
        <v>275</v>
      </c>
      <c r="E143" s="14">
        <v>21</v>
      </c>
      <c r="F143" s="15">
        <v>2527835050</v>
      </c>
      <c r="G143" s="15">
        <f t="shared" si="11"/>
        <v>0</v>
      </c>
      <c r="H143" s="15">
        <v>-922000000</v>
      </c>
      <c r="I143" s="15">
        <v>1605835050</v>
      </c>
      <c r="J143" s="15">
        <v>1460581877</v>
      </c>
      <c r="K143" s="15">
        <v>145253173</v>
      </c>
      <c r="L143" s="16">
        <v>0</v>
      </c>
      <c r="M143" s="16">
        <v>1262129716</v>
      </c>
      <c r="N143" s="15">
        <v>198452161</v>
      </c>
      <c r="O143" s="15">
        <v>469597711.00999999</v>
      </c>
      <c r="P143" s="15">
        <v>792532004.99000001</v>
      </c>
      <c r="Q143" s="15">
        <v>461927062.00999999</v>
      </c>
      <c r="R143" s="15">
        <v>7670649</v>
      </c>
      <c r="S143" s="15">
        <v>461927062.00999999</v>
      </c>
      <c r="T143" s="15">
        <v>0</v>
      </c>
      <c r="U143" s="15">
        <v>2804711</v>
      </c>
    </row>
    <row r="144" spans="1:21" s="10" customFormat="1" ht="36" x14ac:dyDescent="0.2">
      <c r="A144" s="17" t="s">
        <v>246</v>
      </c>
      <c r="B144" s="17" t="s">
        <v>247</v>
      </c>
      <c r="C144" s="17" t="s">
        <v>274</v>
      </c>
      <c r="D144" s="17" t="s">
        <v>275</v>
      </c>
      <c r="E144" s="4">
        <v>21</v>
      </c>
      <c r="F144" s="18">
        <v>2527835050</v>
      </c>
      <c r="G144" s="18">
        <f t="shared" si="11"/>
        <v>0</v>
      </c>
      <c r="H144" s="18">
        <v>-922000000</v>
      </c>
      <c r="I144" s="18">
        <v>1605835050</v>
      </c>
      <c r="J144" s="18">
        <v>1460581877</v>
      </c>
      <c r="K144" s="18">
        <v>145253173</v>
      </c>
      <c r="L144" s="19">
        <v>0</v>
      </c>
      <c r="M144" s="19">
        <v>1262129716</v>
      </c>
      <c r="N144" s="18">
        <v>198452161</v>
      </c>
      <c r="O144" s="18">
        <v>469597711.00999999</v>
      </c>
      <c r="P144" s="18">
        <v>792532004.99000001</v>
      </c>
      <c r="Q144" s="18">
        <v>461927062.00999999</v>
      </c>
      <c r="R144" s="18">
        <v>7670649</v>
      </c>
      <c r="S144" s="18">
        <v>461927062.00999999</v>
      </c>
      <c r="T144" s="18">
        <v>0</v>
      </c>
      <c r="U144" s="18">
        <v>2804711</v>
      </c>
    </row>
    <row r="145" spans="1:21" s="10" customFormat="1" ht="24" x14ac:dyDescent="0.2">
      <c r="A145" s="13" t="s">
        <v>248</v>
      </c>
      <c r="B145" s="13" t="s">
        <v>249</v>
      </c>
      <c r="C145" s="13" t="s">
        <v>274</v>
      </c>
      <c r="D145" s="13" t="s">
        <v>275</v>
      </c>
      <c r="E145" s="14">
        <v>21</v>
      </c>
      <c r="F145" s="15">
        <v>572164950</v>
      </c>
      <c r="G145" s="15">
        <f t="shared" si="9"/>
        <v>0</v>
      </c>
      <c r="H145" s="15">
        <v>0</v>
      </c>
      <c r="I145" s="15">
        <v>572164950</v>
      </c>
      <c r="J145" s="15">
        <v>484778916</v>
      </c>
      <c r="K145" s="15">
        <v>87386034</v>
      </c>
      <c r="L145" s="16">
        <v>0</v>
      </c>
      <c r="M145" s="16">
        <v>483674916</v>
      </c>
      <c r="N145" s="15">
        <v>1104000</v>
      </c>
      <c r="O145" s="15">
        <v>300462039.88</v>
      </c>
      <c r="P145" s="15">
        <v>183212876.12</v>
      </c>
      <c r="Q145" s="15">
        <v>296568836.88</v>
      </c>
      <c r="R145" s="15">
        <v>3893203</v>
      </c>
      <c r="S145" s="15">
        <v>296568836.88</v>
      </c>
      <c r="T145" s="15">
        <v>0</v>
      </c>
      <c r="U145" s="15">
        <v>2902490</v>
      </c>
    </row>
    <row r="146" spans="1:21" s="10" customFormat="1" ht="12" x14ac:dyDescent="0.2">
      <c r="A146" s="13" t="s">
        <v>250</v>
      </c>
      <c r="B146" s="13" t="s">
        <v>237</v>
      </c>
      <c r="C146" s="13" t="s">
        <v>274</v>
      </c>
      <c r="D146" s="13" t="s">
        <v>275</v>
      </c>
      <c r="E146" s="14">
        <v>21</v>
      </c>
      <c r="F146" s="15">
        <v>572164950</v>
      </c>
      <c r="G146" s="15">
        <f t="shared" si="9"/>
        <v>0</v>
      </c>
      <c r="H146" s="15">
        <v>0</v>
      </c>
      <c r="I146" s="15">
        <v>572164950</v>
      </c>
      <c r="J146" s="15">
        <v>484778916</v>
      </c>
      <c r="K146" s="15">
        <v>87386034</v>
      </c>
      <c r="L146" s="16">
        <v>0</v>
      </c>
      <c r="M146" s="16">
        <v>483674916</v>
      </c>
      <c r="N146" s="15">
        <v>1104000</v>
      </c>
      <c r="O146" s="15">
        <v>300462039.88</v>
      </c>
      <c r="P146" s="15">
        <v>183212876.12</v>
      </c>
      <c r="Q146" s="15">
        <v>296568836.88</v>
      </c>
      <c r="R146" s="15">
        <v>3893203</v>
      </c>
      <c r="S146" s="15">
        <v>296568836.88</v>
      </c>
      <c r="T146" s="15">
        <v>0</v>
      </c>
      <c r="U146" s="15">
        <v>2902490</v>
      </c>
    </row>
    <row r="147" spans="1:21" s="10" customFormat="1" ht="24" x14ac:dyDescent="0.2">
      <c r="A147" s="17" t="s">
        <v>251</v>
      </c>
      <c r="B147" s="17" t="s">
        <v>252</v>
      </c>
      <c r="C147" s="17" t="s">
        <v>274</v>
      </c>
      <c r="D147" s="17" t="s">
        <v>275</v>
      </c>
      <c r="E147" s="4">
        <v>21</v>
      </c>
      <c r="F147" s="18">
        <v>572164950</v>
      </c>
      <c r="G147" s="18">
        <f t="shared" si="9"/>
        <v>0</v>
      </c>
      <c r="H147" s="18">
        <v>0</v>
      </c>
      <c r="I147" s="18">
        <v>572164950</v>
      </c>
      <c r="J147" s="18">
        <v>484778916</v>
      </c>
      <c r="K147" s="18">
        <v>87386034</v>
      </c>
      <c r="L147" s="19">
        <v>0</v>
      </c>
      <c r="M147" s="19">
        <v>483674916</v>
      </c>
      <c r="N147" s="18">
        <v>1104000</v>
      </c>
      <c r="O147" s="18">
        <v>300462039.88</v>
      </c>
      <c r="P147" s="18">
        <v>183212876.12</v>
      </c>
      <c r="Q147" s="18">
        <v>296568836.88</v>
      </c>
      <c r="R147" s="18">
        <v>3893203</v>
      </c>
      <c r="S147" s="18">
        <v>296568836.88</v>
      </c>
      <c r="T147" s="18">
        <v>0</v>
      </c>
      <c r="U147" s="18">
        <v>2902490</v>
      </c>
    </row>
    <row r="148" spans="1:21" s="10" customFormat="1" ht="24" x14ac:dyDescent="0.2">
      <c r="A148" s="13" t="s">
        <v>253</v>
      </c>
      <c r="B148" s="13" t="s">
        <v>254</v>
      </c>
      <c r="C148" s="13" t="s">
        <v>274</v>
      </c>
      <c r="D148" s="13" t="s">
        <v>275</v>
      </c>
      <c r="E148" s="14">
        <v>21</v>
      </c>
      <c r="F148" s="15">
        <v>9500000000</v>
      </c>
      <c r="G148" s="15">
        <f t="shared" ref="G148:G155" si="12">+I148-F148-H148</f>
        <v>0</v>
      </c>
      <c r="H148" s="15">
        <v>-1043004200</v>
      </c>
      <c r="I148" s="15">
        <v>8456995800</v>
      </c>
      <c r="J148" s="15">
        <v>7717634961.4399996</v>
      </c>
      <c r="K148" s="15">
        <v>739360838.55999994</v>
      </c>
      <c r="L148" s="16">
        <v>0</v>
      </c>
      <c r="M148" s="16">
        <v>6961552947.4399996</v>
      </c>
      <c r="N148" s="15">
        <v>756082014</v>
      </c>
      <c r="O148" s="15">
        <v>2583854977.0300002</v>
      </c>
      <c r="P148" s="15">
        <v>4377697970.4099998</v>
      </c>
      <c r="Q148" s="15">
        <v>2491134438.0300002</v>
      </c>
      <c r="R148" s="15">
        <v>92720539</v>
      </c>
      <c r="S148" s="15">
        <v>2491134438.0300002</v>
      </c>
      <c r="T148" s="15">
        <v>0</v>
      </c>
      <c r="U148" s="15">
        <v>1158655</v>
      </c>
    </row>
    <row r="149" spans="1:21" s="10" customFormat="1" ht="12" x14ac:dyDescent="0.2">
      <c r="A149" s="13" t="s">
        <v>255</v>
      </c>
      <c r="B149" s="13" t="s">
        <v>256</v>
      </c>
      <c r="C149" s="13" t="s">
        <v>274</v>
      </c>
      <c r="D149" s="13" t="s">
        <v>275</v>
      </c>
      <c r="E149" s="14">
        <v>21</v>
      </c>
      <c r="F149" s="15">
        <v>9500000000</v>
      </c>
      <c r="G149" s="15">
        <f t="shared" si="12"/>
        <v>0</v>
      </c>
      <c r="H149" s="15">
        <v>-1043004200</v>
      </c>
      <c r="I149" s="15">
        <v>8456995800</v>
      </c>
      <c r="J149" s="15">
        <v>7717634961.4399996</v>
      </c>
      <c r="K149" s="15">
        <v>739360838.55999994</v>
      </c>
      <c r="L149" s="16">
        <v>0</v>
      </c>
      <c r="M149" s="16">
        <v>6961552947.4399996</v>
      </c>
      <c r="N149" s="15">
        <v>756082014</v>
      </c>
      <c r="O149" s="15">
        <v>2583854977.0300002</v>
      </c>
      <c r="P149" s="15">
        <v>4377697970.4099998</v>
      </c>
      <c r="Q149" s="15">
        <v>2491134438.0300002</v>
      </c>
      <c r="R149" s="15">
        <v>92720539</v>
      </c>
      <c r="S149" s="15">
        <v>2491134438.0300002</v>
      </c>
      <c r="T149" s="15">
        <v>0</v>
      </c>
      <c r="U149" s="15">
        <v>1158655</v>
      </c>
    </row>
    <row r="150" spans="1:21" s="10" customFormat="1" ht="48" x14ac:dyDescent="0.2">
      <c r="A150" s="17" t="s">
        <v>257</v>
      </c>
      <c r="B150" s="17" t="s">
        <v>258</v>
      </c>
      <c r="C150" s="17" t="s">
        <v>274</v>
      </c>
      <c r="D150" s="17" t="s">
        <v>275</v>
      </c>
      <c r="E150" s="4">
        <v>21</v>
      </c>
      <c r="F150" s="18">
        <v>9500000000</v>
      </c>
      <c r="G150" s="18">
        <f t="shared" si="12"/>
        <v>0</v>
      </c>
      <c r="H150" s="18">
        <v>-1043004200</v>
      </c>
      <c r="I150" s="18">
        <v>8456995800</v>
      </c>
      <c r="J150" s="18">
        <v>7717634961.4399996</v>
      </c>
      <c r="K150" s="18">
        <v>739360838.55999994</v>
      </c>
      <c r="L150" s="19">
        <v>0</v>
      </c>
      <c r="M150" s="19">
        <v>6961552947.4399996</v>
      </c>
      <c r="N150" s="18">
        <v>756082014</v>
      </c>
      <c r="O150" s="18">
        <v>2583854977.0300002</v>
      </c>
      <c r="P150" s="18">
        <v>4377697970.4099998</v>
      </c>
      <c r="Q150" s="18">
        <v>2491134438.0300002</v>
      </c>
      <c r="R150" s="18">
        <v>92720539</v>
      </c>
      <c r="S150" s="18">
        <v>2491134438.0300002</v>
      </c>
      <c r="T150" s="18">
        <v>0</v>
      </c>
      <c r="U150" s="18">
        <v>1158655</v>
      </c>
    </row>
    <row r="151" spans="1:21" s="10" customFormat="1" ht="48" x14ac:dyDescent="0.2">
      <c r="A151" s="13" t="s">
        <v>259</v>
      </c>
      <c r="B151" s="13" t="s">
        <v>260</v>
      </c>
      <c r="C151" s="13" t="s">
        <v>274</v>
      </c>
      <c r="D151" s="13" t="s">
        <v>275</v>
      </c>
      <c r="E151" s="14">
        <v>21</v>
      </c>
      <c r="F151" s="15">
        <v>16830396406</v>
      </c>
      <c r="G151" s="15">
        <f t="shared" si="12"/>
        <v>0</v>
      </c>
      <c r="H151" s="15">
        <v>-2480000000</v>
      </c>
      <c r="I151" s="15">
        <v>14350396406</v>
      </c>
      <c r="J151" s="15">
        <v>12739211454.459999</v>
      </c>
      <c r="K151" s="15">
        <v>1611184951.54</v>
      </c>
      <c r="L151" s="16">
        <v>0</v>
      </c>
      <c r="M151" s="16">
        <v>12122365496.459999</v>
      </c>
      <c r="N151" s="15">
        <v>616845958</v>
      </c>
      <c r="O151" s="15">
        <v>9706915938.1499996</v>
      </c>
      <c r="P151" s="15">
        <v>2415449558.3099999</v>
      </c>
      <c r="Q151" s="15">
        <v>9631892390.1499996</v>
      </c>
      <c r="R151" s="15">
        <v>75023548</v>
      </c>
      <c r="S151" s="15">
        <v>9631892390.1499996</v>
      </c>
      <c r="T151" s="15">
        <v>0</v>
      </c>
      <c r="U151" s="15">
        <v>31993798</v>
      </c>
    </row>
    <row r="152" spans="1:21" s="10" customFormat="1" ht="12" x14ac:dyDescent="0.2">
      <c r="A152" s="13" t="s">
        <v>261</v>
      </c>
      <c r="B152" s="13" t="s">
        <v>262</v>
      </c>
      <c r="C152" s="13" t="s">
        <v>274</v>
      </c>
      <c r="D152" s="13" t="s">
        <v>275</v>
      </c>
      <c r="E152" s="14">
        <v>21</v>
      </c>
      <c r="F152" s="15">
        <v>16630396406</v>
      </c>
      <c r="G152" s="15">
        <f t="shared" si="12"/>
        <v>0</v>
      </c>
      <c r="H152" s="15">
        <v>-2290000000</v>
      </c>
      <c r="I152" s="15">
        <v>14340396406</v>
      </c>
      <c r="J152" s="15">
        <v>12729211454.459999</v>
      </c>
      <c r="K152" s="15">
        <v>1611184951.54</v>
      </c>
      <c r="L152" s="16">
        <v>0</v>
      </c>
      <c r="M152" s="16">
        <v>12112365496.459999</v>
      </c>
      <c r="N152" s="15">
        <v>616845958</v>
      </c>
      <c r="O152" s="15">
        <v>9706915938.1499996</v>
      </c>
      <c r="P152" s="15">
        <v>2405449558.3099999</v>
      </c>
      <c r="Q152" s="15">
        <v>9631892390.1499996</v>
      </c>
      <c r="R152" s="15">
        <v>75023548</v>
      </c>
      <c r="S152" s="15">
        <v>9631892390.1499996</v>
      </c>
      <c r="T152" s="15">
        <v>0</v>
      </c>
      <c r="U152" s="15">
        <v>31813270</v>
      </c>
    </row>
    <row r="153" spans="1:21" s="10" customFormat="1" ht="60" x14ac:dyDescent="0.2">
      <c r="A153" s="17" t="s">
        <v>263</v>
      </c>
      <c r="B153" s="17" t="s">
        <v>264</v>
      </c>
      <c r="C153" s="17" t="s">
        <v>274</v>
      </c>
      <c r="D153" s="17" t="s">
        <v>275</v>
      </c>
      <c r="E153" s="4">
        <v>21</v>
      </c>
      <c r="F153" s="18">
        <v>16630396406</v>
      </c>
      <c r="G153" s="18">
        <f t="shared" si="12"/>
        <v>0</v>
      </c>
      <c r="H153" s="18">
        <v>-2290000000</v>
      </c>
      <c r="I153" s="18">
        <v>14340396406</v>
      </c>
      <c r="J153" s="18">
        <v>12729211454.459999</v>
      </c>
      <c r="K153" s="18">
        <v>1611184951.54</v>
      </c>
      <c r="L153" s="19">
        <v>0</v>
      </c>
      <c r="M153" s="19">
        <v>12112365496.459999</v>
      </c>
      <c r="N153" s="18">
        <v>616845958</v>
      </c>
      <c r="O153" s="18">
        <v>9706915938.1499996</v>
      </c>
      <c r="P153" s="18">
        <v>2405449558.3099999</v>
      </c>
      <c r="Q153" s="18">
        <v>9631892390.1499996</v>
      </c>
      <c r="R153" s="18">
        <v>75023548</v>
      </c>
      <c r="S153" s="18">
        <v>9631892390.1499996</v>
      </c>
      <c r="T153" s="18">
        <v>0</v>
      </c>
      <c r="U153" s="18">
        <v>31813270</v>
      </c>
    </row>
    <row r="154" spans="1:21" s="10" customFormat="1" ht="12" x14ac:dyDescent="0.2">
      <c r="A154" s="13" t="s">
        <v>265</v>
      </c>
      <c r="B154" s="13" t="s">
        <v>231</v>
      </c>
      <c r="C154" s="13" t="s">
        <v>274</v>
      </c>
      <c r="D154" s="13" t="s">
        <v>275</v>
      </c>
      <c r="E154" s="14">
        <v>21</v>
      </c>
      <c r="F154" s="15">
        <v>200000000</v>
      </c>
      <c r="G154" s="15">
        <f t="shared" si="12"/>
        <v>0</v>
      </c>
      <c r="H154" s="15">
        <v>-190000000</v>
      </c>
      <c r="I154" s="15">
        <v>10000000</v>
      </c>
      <c r="J154" s="15">
        <v>10000000</v>
      </c>
      <c r="K154" s="15">
        <v>0</v>
      </c>
      <c r="L154" s="16">
        <v>0</v>
      </c>
      <c r="M154" s="16">
        <v>10000000</v>
      </c>
      <c r="N154" s="15">
        <v>0</v>
      </c>
      <c r="O154" s="15">
        <v>0</v>
      </c>
      <c r="P154" s="15">
        <v>10000000</v>
      </c>
      <c r="Q154" s="15">
        <v>0</v>
      </c>
      <c r="R154" s="15">
        <v>0</v>
      </c>
      <c r="S154" s="15">
        <v>0</v>
      </c>
      <c r="T154" s="15">
        <v>0</v>
      </c>
      <c r="U154" s="15">
        <v>180528</v>
      </c>
    </row>
    <row r="155" spans="1:21" s="10" customFormat="1" ht="36" x14ac:dyDescent="0.2">
      <c r="A155" s="17" t="s">
        <v>266</v>
      </c>
      <c r="B155" s="17" t="s">
        <v>267</v>
      </c>
      <c r="C155" s="17" t="s">
        <v>274</v>
      </c>
      <c r="D155" s="17" t="s">
        <v>275</v>
      </c>
      <c r="E155" s="4">
        <v>21</v>
      </c>
      <c r="F155" s="18">
        <v>200000000</v>
      </c>
      <c r="G155" s="18">
        <f t="shared" si="12"/>
        <v>0</v>
      </c>
      <c r="H155" s="18">
        <v>-190000000</v>
      </c>
      <c r="I155" s="18">
        <v>10000000</v>
      </c>
      <c r="J155" s="18">
        <v>10000000</v>
      </c>
      <c r="K155" s="18">
        <v>0</v>
      </c>
      <c r="L155" s="19">
        <v>0</v>
      </c>
      <c r="M155" s="19">
        <v>10000000</v>
      </c>
      <c r="N155" s="18">
        <v>0</v>
      </c>
      <c r="O155" s="18">
        <v>0</v>
      </c>
      <c r="P155" s="18">
        <v>10000000</v>
      </c>
      <c r="Q155" s="18">
        <v>0</v>
      </c>
      <c r="R155" s="18">
        <v>0</v>
      </c>
      <c r="S155" s="18">
        <v>0</v>
      </c>
      <c r="T155" s="18">
        <v>0</v>
      </c>
      <c r="U155" s="18">
        <v>180528</v>
      </c>
    </row>
    <row r="158" spans="1:21" x14ac:dyDescent="0.25">
      <c r="J158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6:G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168"/>
  <sheetViews>
    <sheetView showGridLines="0" zoomScaleNormal="100" workbookViewId="0">
      <pane xSplit="1" ySplit="5" topLeftCell="B6" activePane="bottomRight" state="frozen"/>
      <selection pane="topRight" activeCell="H1" sqref="H1"/>
      <selection pane="bottomLeft" activeCell="A2" sqref="A2"/>
      <selection pane="bottomRight" activeCell="G16" sqref="G16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4.285156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2" width="12" style="1" bestFit="1" customWidth="1"/>
    <col min="23" max="23" width="15.85546875" style="1" bestFit="1" customWidth="1"/>
    <col min="24" max="216" width="11.42578125" style="1"/>
    <col min="217" max="217" width="2.85546875" style="1" customWidth="1"/>
    <col min="218" max="221" width="2.7109375" style="1" customWidth="1"/>
    <col min="222" max="222" width="2.85546875" style="1" customWidth="1"/>
    <col min="223" max="225" width="2.7109375" style="1" customWidth="1"/>
    <col min="226" max="226" width="2.42578125" style="1" customWidth="1"/>
    <col min="227" max="227" width="0.28515625" style="1" customWidth="1"/>
    <col min="228" max="228" width="1" style="1" customWidth="1"/>
    <col min="229" max="229" width="1.5703125" style="1" customWidth="1"/>
    <col min="230" max="242" width="2.7109375" style="1" customWidth="1"/>
    <col min="243" max="243" width="2.42578125" style="1" customWidth="1"/>
    <col min="244" max="244" width="0.28515625" style="1" customWidth="1"/>
    <col min="245" max="245" width="1.85546875" style="1" customWidth="1"/>
    <col min="246" max="246" width="0.85546875" style="1" customWidth="1"/>
    <col min="247" max="250" width="2.7109375" style="1" customWidth="1"/>
    <col min="251" max="251" width="3.28515625" style="1" customWidth="1"/>
    <col min="252" max="252" width="3.140625" style="1" customWidth="1"/>
    <col min="253" max="254" width="2.7109375" style="1" customWidth="1"/>
    <col min="255" max="256" width="0.85546875" style="1" customWidth="1"/>
    <col min="257" max="257" width="1" style="1" customWidth="1"/>
    <col min="258" max="260" width="10.85546875" style="1" customWidth="1"/>
    <col min="261" max="261" width="3.85546875" style="1" customWidth="1"/>
    <col min="262" max="262" width="7" style="1" customWidth="1"/>
    <col min="263" max="263" width="6.85546875" style="1" customWidth="1"/>
    <col min="264" max="264" width="4" style="1" customWidth="1"/>
    <col min="265" max="272" width="10.85546875" style="1" customWidth="1"/>
    <col min="273" max="273" width="0.5703125" style="1" customWidth="1"/>
    <col min="274" max="472" width="11.42578125" style="1"/>
    <col min="473" max="473" width="2.85546875" style="1" customWidth="1"/>
    <col min="474" max="477" width="2.7109375" style="1" customWidth="1"/>
    <col min="478" max="478" width="2.85546875" style="1" customWidth="1"/>
    <col min="479" max="481" width="2.7109375" style="1" customWidth="1"/>
    <col min="482" max="482" width="2.42578125" style="1" customWidth="1"/>
    <col min="483" max="483" width="0.28515625" style="1" customWidth="1"/>
    <col min="484" max="484" width="1" style="1" customWidth="1"/>
    <col min="485" max="485" width="1.5703125" style="1" customWidth="1"/>
    <col min="486" max="498" width="2.7109375" style="1" customWidth="1"/>
    <col min="499" max="499" width="2.42578125" style="1" customWidth="1"/>
    <col min="500" max="500" width="0.28515625" style="1" customWidth="1"/>
    <col min="501" max="501" width="1.85546875" style="1" customWidth="1"/>
    <col min="502" max="502" width="0.85546875" style="1" customWidth="1"/>
    <col min="503" max="506" width="2.7109375" style="1" customWidth="1"/>
    <col min="507" max="507" width="3.28515625" style="1" customWidth="1"/>
    <col min="508" max="508" width="3.140625" style="1" customWidth="1"/>
    <col min="509" max="510" width="2.7109375" style="1" customWidth="1"/>
    <col min="511" max="512" width="0.85546875" style="1" customWidth="1"/>
    <col min="513" max="513" width="1" style="1" customWidth="1"/>
    <col min="514" max="516" width="10.85546875" style="1" customWidth="1"/>
    <col min="517" max="517" width="3.85546875" style="1" customWidth="1"/>
    <col min="518" max="518" width="7" style="1" customWidth="1"/>
    <col min="519" max="519" width="6.85546875" style="1" customWidth="1"/>
    <col min="520" max="520" width="4" style="1" customWidth="1"/>
    <col min="521" max="528" width="10.85546875" style="1" customWidth="1"/>
    <col min="529" max="529" width="0.5703125" style="1" customWidth="1"/>
    <col min="530" max="728" width="11.42578125" style="1"/>
    <col min="729" max="729" width="2.85546875" style="1" customWidth="1"/>
    <col min="730" max="733" width="2.7109375" style="1" customWidth="1"/>
    <col min="734" max="734" width="2.85546875" style="1" customWidth="1"/>
    <col min="735" max="737" width="2.7109375" style="1" customWidth="1"/>
    <col min="738" max="738" width="2.42578125" style="1" customWidth="1"/>
    <col min="739" max="739" width="0.28515625" style="1" customWidth="1"/>
    <col min="740" max="740" width="1" style="1" customWidth="1"/>
    <col min="741" max="741" width="1.5703125" style="1" customWidth="1"/>
    <col min="742" max="754" width="2.7109375" style="1" customWidth="1"/>
    <col min="755" max="755" width="2.42578125" style="1" customWidth="1"/>
    <col min="756" max="756" width="0.28515625" style="1" customWidth="1"/>
    <col min="757" max="757" width="1.85546875" style="1" customWidth="1"/>
    <col min="758" max="758" width="0.85546875" style="1" customWidth="1"/>
    <col min="759" max="762" width="2.7109375" style="1" customWidth="1"/>
    <col min="763" max="763" width="3.28515625" style="1" customWidth="1"/>
    <col min="764" max="764" width="3.140625" style="1" customWidth="1"/>
    <col min="765" max="766" width="2.7109375" style="1" customWidth="1"/>
    <col min="767" max="768" width="0.85546875" style="1" customWidth="1"/>
    <col min="769" max="769" width="1" style="1" customWidth="1"/>
    <col min="770" max="772" width="10.85546875" style="1" customWidth="1"/>
    <col min="773" max="773" width="3.85546875" style="1" customWidth="1"/>
    <col min="774" max="774" width="7" style="1" customWidth="1"/>
    <col min="775" max="775" width="6.85546875" style="1" customWidth="1"/>
    <col min="776" max="776" width="4" style="1" customWidth="1"/>
    <col min="777" max="784" width="10.85546875" style="1" customWidth="1"/>
    <col min="785" max="785" width="0.5703125" style="1" customWidth="1"/>
    <col min="786" max="984" width="11.42578125" style="1"/>
    <col min="985" max="985" width="2.85546875" style="1" customWidth="1"/>
    <col min="986" max="989" width="2.7109375" style="1" customWidth="1"/>
    <col min="990" max="990" width="2.85546875" style="1" customWidth="1"/>
    <col min="991" max="993" width="2.7109375" style="1" customWidth="1"/>
    <col min="994" max="994" width="2.42578125" style="1" customWidth="1"/>
    <col min="995" max="995" width="0.28515625" style="1" customWidth="1"/>
    <col min="996" max="996" width="1" style="1" customWidth="1"/>
    <col min="997" max="997" width="1.5703125" style="1" customWidth="1"/>
    <col min="998" max="1010" width="2.7109375" style="1" customWidth="1"/>
    <col min="1011" max="1011" width="2.42578125" style="1" customWidth="1"/>
    <col min="1012" max="1012" width="0.28515625" style="1" customWidth="1"/>
    <col min="1013" max="1013" width="1.85546875" style="1" customWidth="1"/>
    <col min="1014" max="1014" width="0.85546875" style="1" customWidth="1"/>
    <col min="1015" max="1018" width="2.7109375" style="1" customWidth="1"/>
    <col min="1019" max="1019" width="3.28515625" style="1" customWidth="1"/>
    <col min="1020" max="1020" width="3.140625" style="1" customWidth="1"/>
    <col min="1021" max="1022" width="2.7109375" style="1" customWidth="1"/>
    <col min="1023" max="1024" width="0.85546875" style="1" customWidth="1"/>
    <col min="1025" max="1025" width="1" style="1" customWidth="1"/>
    <col min="1026" max="1028" width="10.85546875" style="1" customWidth="1"/>
    <col min="1029" max="1029" width="3.85546875" style="1" customWidth="1"/>
    <col min="1030" max="1030" width="7" style="1" customWidth="1"/>
    <col min="1031" max="1031" width="6.85546875" style="1" customWidth="1"/>
    <col min="1032" max="1032" width="4" style="1" customWidth="1"/>
    <col min="1033" max="1040" width="10.85546875" style="1" customWidth="1"/>
    <col min="1041" max="1041" width="0.5703125" style="1" customWidth="1"/>
    <col min="1042" max="1240" width="11.42578125" style="1"/>
    <col min="1241" max="1241" width="2.85546875" style="1" customWidth="1"/>
    <col min="1242" max="1245" width="2.7109375" style="1" customWidth="1"/>
    <col min="1246" max="1246" width="2.85546875" style="1" customWidth="1"/>
    <col min="1247" max="1249" width="2.7109375" style="1" customWidth="1"/>
    <col min="1250" max="1250" width="2.42578125" style="1" customWidth="1"/>
    <col min="1251" max="1251" width="0.28515625" style="1" customWidth="1"/>
    <col min="1252" max="1252" width="1" style="1" customWidth="1"/>
    <col min="1253" max="1253" width="1.5703125" style="1" customWidth="1"/>
    <col min="1254" max="1266" width="2.7109375" style="1" customWidth="1"/>
    <col min="1267" max="1267" width="2.42578125" style="1" customWidth="1"/>
    <col min="1268" max="1268" width="0.28515625" style="1" customWidth="1"/>
    <col min="1269" max="1269" width="1.85546875" style="1" customWidth="1"/>
    <col min="1270" max="1270" width="0.85546875" style="1" customWidth="1"/>
    <col min="1271" max="1274" width="2.7109375" style="1" customWidth="1"/>
    <col min="1275" max="1275" width="3.28515625" style="1" customWidth="1"/>
    <col min="1276" max="1276" width="3.140625" style="1" customWidth="1"/>
    <col min="1277" max="1278" width="2.7109375" style="1" customWidth="1"/>
    <col min="1279" max="1280" width="0.85546875" style="1" customWidth="1"/>
    <col min="1281" max="1281" width="1" style="1" customWidth="1"/>
    <col min="1282" max="1284" width="10.85546875" style="1" customWidth="1"/>
    <col min="1285" max="1285" width="3.85546875" style="1" customWidth="1"/>
    <col min="1286" max="1286" width="7" style="1" customWidth="1"/>
    <col min="1287" max="1287" width="6.85546875" style="1" customWidth="1"/>
    <col min="1288" max="1288" width="4" style="1" customWidth="1"/>
    <col min="1289" max="1296" width="10.85546875" style="1" customWidth="1"/>
    <col min="1297" max="1297" width="0.5703125" style="1" customWidth="1"/>
    <col min="1298" max="1496" width="11.42578125" style="1"/>
    <col min="1497" max="1497" width="2.85546875" style="1" customWidth="1"/>
    <col min="1498" max="1501" width="2.7109375" style="1" customWidth="1"/>
    <col min="1502" max="1502" width="2.85546875" style="1" customWidth="1"/>
    <col min="1503" max="1505" width="2.7109375" style="1" customWidth="1"/>
    <col min="1506" max="1506" width="2.42578125" style="1" customWidth="1"/>
    <col min="1507" max="1507" width="0.28515625" style="1" customWidth="1"/>
    <col min="1508" max="1508" width="1" style="1" customWidth="1"/>
    <col min="1509" max="1509" width="1.5703125" style="1" customWidth="1"/>
    <col min="1510" max="1522" width="2.7109375" style="1" customWidth="1"/>
    <col min="1523" max="1523" width="2.42578125" style="1" customWidth="1"/>
    <col min="1524" max="1524" width="0.28515625" style="1" customWidth="1"/>
    <col min="1525" max="1525" width="1.85546875" style="1" customWidth="1"/>
    <col min="1526" max="1526" width="0.85546875" style="1" customWidth="1"/>
    <col min="1527" max="1530" width="2.7109375" style="1" customWidth="1"/>
    <col min="1531" max="1531" width="3.28515625" style="1" customWidth="1"/>
    <col min="1532" max="1532" width="3.140625" style="1" customWidth="1"/>
    <col min="1533" max="1534" width="2.7109375" style="1" customWidth="1"/>
    <col min="1535" max="1536" width="0.85546875" style="1" customWidth="1"/>
    <col min="1537" max="1537" width="1" style="1" customWidth="1"/>
    <col min="1538" max="1540" width="10.85546875" style="1" customWidth="1"/>
    <col min="1541" max="1541" width="3.85546875" style="1" customWidth="1"/>
    <col min="1542" max="1542" width="7" style="1" customWidth="1"/>
    <col min="1543" max="1543" width="6.85546875" style="1" customWidth="1"/>
    <col min="1544" max="1544" width="4" style="1" customWidth="1"/>
    <col min="1545" max="1552" width="10.85546875" style="1" customWidth="1"/>
    <col min="1553" max="1553" width="0.5703125" style="1" customWidth="1"/>
    <col min="1554" max="1752" width="11.42578125" style="1"/>
    <col min="1753" max="1753" width="2.85546875" style="1" customWidth="1"/>
    <col min="1754" max="1757" width="2.7109375" style="1" customWidth="1"/>
    <col min="1758" max="1758" width="2.85546875" style="1" customWidth="1"/>
    <col min="1759" max="1761" width="2.7109375" style="1" customWidth="1"/>
    <col min="1762" max="1762" width="2.42578125" style="1" customWidth="1"/>
    <col min="1763" max="1763" width="0.28515625" style="1" customWidth="1"/>
    <col min="1764" max="1764" width="1" style="1" customWidth="1"/>
    <col min="1765" max="1765" width="1.5703125" style="1" customWidth="1"/>
    <col min="1766" max="1778" width="2.7109375" style="1" customWidth="1"/>
    <col min="1779" max="1779" width="2.42578125" style="1" customWidth="1"/>
    <col min="1780" max="1780" width="0.28515625" style="1" customWidth="1"/>
    <col min="1781" max="1781" width="1.85546875" style="1" customWidth="1"/>
    <col min="1782" max="1782" width="0.85546875" style="1" customWidth="1"/>
    <col min="1783" max="1786" width="2.7109375" style="1" customWidth="1"/>
    <col min="1787" max="1787" width="3.28515625" style="1" customWidth="1"/>
    <col min="1788" max="1788" width="3.140625" style="1" customWidth="1"/>
    <col min="1789" max="1790" width="2.7109375" style="1" customWidth="1"/>
    <col min="1791" max="1792" width="0.85546875" style="1" customWidth="1"/>
    <col min="1793" max="1793" width="1" style="1" customWidth="1"/>
    <col min="1794" max="1796" width="10.85546875" style="1" customWidth="1"/>
    <col min="1797" max="1797" width="3.85546875" style="1" customWidth="1"/>
    <col min="1798" max="1798" width="7" style="1" customWidth="1"/>
    <col min="1799" max="1799" width="6.85546875" style="1" customWidth="1"/>
    <col min="1800" max="1800" width="4" style="1" customWidth="1"/>
    <col min="1801" max="1808" width="10.85546875" style="1" customWidth="1"/>
    <col min="1809" max="1809" width="0.5703125" style="1" customWidth="1"/>
    <col min="1810" max="2008" width="11.42578125" style="1"/>
    <col min="2009" max="2009" width="2.85546875" style="1" customWidth="1"/>
    <col min="2010" max="2013" width="2.7109375" style="1" customWidth="1"/>
    <col min="2014" max="2014" width="2.85546875" style="1" customWidth="1"/>
    <col min="2015" max="2017" width="2.7109375" style="1" customWidth="1"/>
    <col min="2018" max="2018" width="2.42578125" style="1" customWidth="1"/>
    <col min="2019" max="2019" width="0.28515625" style="1" customWidth="1"/>
    <col min="2020" max="2020" width="1" style="1" customWidth="1"/>
    <col min="2021" max="2021" width="1.5703125" style="1" customWidth="1"/>
    <col min="2022" max="2034" width="2.7109375" style="1" customWidth="1"/>
    <col min="2035" max="2035" width="2.42578125" style="1" customWidth="1"/>
    <col min="2036" max="2036" width="0.28515625" style="1" customWidth="1"/>
    <col min="2037" max="2037" width="1.85546875" style="1" customWidth="1"/>
    <col min="2038" max="2038" width="0.85546875" style="1" customWidth="1"/>
    <col min="2039" max="2042" width="2.7109375" style="1" customWidth="1"/>
    <col min="2043" max="2043" width="3.28515625" style="1" customWidth="1"/>
    <col min="2044" max="2044" width="3.140625" style="1" customWidth="1"/>
    <col min="2045" max="2046" width="2.7109375" style="1" customWidth="1"/>
    <col min="2047" max="2048" width="0.85546875" style="1" customWidth="1"/>
    <col min="2049" max="2049" width="1" style="1" customWidth="1"/>
    <col min="2050" max="2052" width="10.85546875" style="1" customWidth="1"/>
    <col min="2053" max="2053" width="3.85546875" style="1" customWidth="1"/>
    <col min="2054" max="2054" width="7" style="1" customWidth="1"/>
    <col min="2055" max="2055" width="6.85546875" style="1" customWidth="1"/>
    <col min="2056" max="2056" width="4" style="1" customWidth="1"/>
    <col min="2057" max="2064" width="10.85546875" style="1" customWidth="1"/>
    <col min="2065" max="2065" width="0.5703125" style="1" customWidth="1"/>
    <col min="2066" max="2264" width="11.42578125" style="1"/>
    <col min="2265" max="2265" width="2.85546875" style="1" customWidth="1"/>
    <col min="2266" max="2269" width="2.7109375" style="1" customWidth="1"/>
    <col min="2270" max="2270" width="2.85546875" style="1" customWidth="1"/>
    <col min="2271" max="2273" width="2.7109375" style="1" customWidth="1"/>
    <col min="2274" max="2274" width="2.42578125" style="1" customWidth="1"/>
    <col min="2275" max="2275" width="0.28515625" style="1" customWidth="1"/>
    <col min="2276" max="2276" width="1" style="1" customWidth="1"/>
    <col min="2277" max="2277" width="1.5703125" style="1" customWidth="1"/>
    <col min="2278" max="2290" width="2.7109375" style="1" customWidth="1"/>
    <col min="2291" max="2291" width="2.42578125" style="1" customWidth="1"/>
    <col min="2292" max="2292" width="0.28515625" style="1" customWidth="1"/>
    <col min="2293" max="2293" width="1.85546875" style="1" customWidth="1"/>
    <col min="2294" max="2294" width="0.85546875" style="1" customWidth="1"/>
    <col min="2295" max="2298" width="2.7109375" style="1" customWidth="1"/>
    <col min="2299" max="2299" width="3.28515625" style="1" customWidth="1"/>
    <col min="2300" max="2300" width="3.140625" style="1" customWidth="1"/>
    <col min="2301" max="2302" width="2.7109375" style="1" customWidth="1"/>
    <col min="2303" max="2304" width="0.85546875" style="1" customWidth="1"/>
    <col min="2305" max="2305" width="1" style="1" customWidth="1"/>
    <col min="2306" max="2308" width="10.85546875" style="1" customWidth="1"/>
    <col min="2309" max="2309" width="3.85546875" style="1" customWidth="1"/>
    <col min="2310" max="2310" width="7" style="1" customWidth="1"/>
    <col min="2311" max="2311" width="6.85546875" style="1" customWidth="1"/>
    <col min="2312" max="2312" width="4" style="1" customWidth="1"/>
    <col min="2313" max="2320" width="10.85546875" style="1" customWidth="1"/>
    <col min="2321" max="2321" width="0.5703125" style="1" customWidth="1"/>
    <col min="2322" max="2520" width="11.42578125" style="1"/>
    <col min="2521" max="2521" width="2.85546875" style="1" customWidth="1"/>
    <col min="2522" max="2525" width="2.7109375" style="1" customWidth="1"/>
    <col min="2526" max="2526" width="2.85546875" style="1" customWidth="1"/>
    <col min="2527" max="2529" width="2.7109375" style="1" customWidth="1"/>
    <col min="2530" max="2530" width="2.42578125" style="1" customWidth="1"/>
    <col min="2531" max="2531" width="0.28515625" style="1" customWidth="1"/>
    <col min="2532" max="2532" width="1" style="1" customWidth="1"/>
    <col min="2533" max="2533" width="1.5703125" style="1" customWidth="1"/>
    <col min="2534" max="2546" width="2.7109375" style="1" customWidth="1"/>
    <col min="2547" max="2547" width="2.42578125" style="1" customWidth="1"/>
    <col min="2548" max="2548" width="0.28515625" style="1" customWidth="1"/>
    <col min="2549" max="2549" width="1.85546875" style="1" customWidth="1"/>
    <col min="2550" max="2550" width="0.85546875" style="1" customWidth="1"/>
    <col min="2551" max="2554" width="2.7109375" style="1" customWidth="1"/>
    <col min="2555" max="2555" width="3.28515625" style="1" customWidth="1"/>
    <col min="2556" max="2556" width="3.140625" style="1" customWidth="1"/>
    <col min="2557" max="2558" width="2.7109375" style="1" customWidth="1"/>
    <col min="2559" max="2560" width="0.85546875" style="1" customWidth="1"/>
    <col min="2561" max="2561" width="1" style="1" customWidth="1"/>
    <col min="2562" max="2564" width="10.85546875" style="1" customWidth="1"/>
    <col min="2565" max="2565" width="3.85546875" style="1" customWidth="1"/>
    <col min="2566" max="2566" width="7" style="1" customWidth="1"/>
    <col min="2567" max="2567" width="6.85546875" style="1" customWidth="1"/>
    <col min="2568" max="2568" width="4" style="1" customWidth="1"/>
    <col min="2569" max="2576" width="10.85546875" style="1" customWidth="1"/>
    <col min="2577" max="2577" width="0.5703125" style="1" customWidth="1"/>
    <col min="2578" max="2776" width="11.42578125" style="1"/>
    <col min="2777" max="2777" width="2.85546875" style="1" customWidth="1"/>
    <col min="2778" max="2781" width="2.7109375" style="1" customWidth="1"/>
    <col min="2782" max="2782" width="2.85546875" style="1" customWidth="1"/>
    <col min="2783" max="2785" width="2.7109375" style="1" customWidth="1"/>
    <col min="2786" max="2786" width="2.42578125" style="1" customWidth="1"/>
    <col min="2787" max="2787" width="0.28515625" style="1" customWidth="1"/>
    <col min="2788" max="2788" width="1" style="1" customWidth="1"/>
    <col min="2789" max="2789" width="1.5703125" style="1" customWidth="1"/>
    <col min="2790" max="2802" width="2.7109375" style="1" customWidth="1"/>
    <col min="2803" max="2803" width="2.42578125" style="1" customWidth="1"/>
    <col min="2804" max="2804" width="0.28515625" style="1" customWidth="1"/>
    <col min="2805" max="2805" width="1.85546875" style="1" customWidth="1"/>
    <col min="2806" max="2806" width="0.85546875" style="1" customWidth="1"/>
    <col min="2807" max="2810" width="2.7109375" style="1" customWidth="1"/>
    <col min="2811" max="2811" width="3.28515625" style="1" customWidth="1"/>
    <col min="2812" max="2812" width="3.140625" style="1" customWidth="1"/>
    <col min="2813" max="2814" width="2.7109375" style="1" customWidth="1"/>
    <col min="2815" max="2816" width="0.85546875" style="1" customWidth="1"/>
    <col min="2817" max="2817" width="1" style="1" customWidth="1"/>
    <col min="2818" max="2820" width="10.85546875" style="1" customWidth="1"/>
    <col min="2821" max="2821" width="3.85546875" style="1" customWidth="1"/>
    <col min="2822" max="2822" width="7" style="1" customWidth="1"/>
    <col min="2823" max="2823" width="6.85546875" style="1" customWidth="1"/>
    <col min="2824" max="2824" width="4" style="1" customWidth="1"/>
    <col min="2825" max="2832" width="10.85546875" style="1" customWidth="1"/>
    <col min="2833" max="2833" width="0.5703125" style="1" customWidth="1"/>
    <col min="2834" max="3032" width="11.42578125" style="1"/>
    <col min="3033" max="3033" width="2.85546875" style="1" customWidth="1"/>
    <col min="3034" max="3037" width="2.7109375" style="1" customWidth="1"/>
    <col min="3038" max="3038" width="2.85546875" style="1" customWidth="1"/>
    <col min="3039" max="3041" width="2.7109375" style="1" customWidth="1"/>
    <col min="3042" max="3042" width="2.42578125" style="1" customWidth="1"/>
    <col min="3043" max="3043" width="0.28515625" style="1" customWidth="1"/>
    <col min="3044" max="3044" width="1" style="1" customWidth="1"/>
    <col min="3045" max="3045" width="1.5703125" style="1" customWidth="1"/>
    <col min="3046" max="3058" width="2.7109375" style="1" customWidth="1"/>
    <col min="3059" max="3059" width="2.42578125" style="1" customWidth="1"/>
    <col min="3060" max="3060" width="0.28515625" style="1" customWidth="1"/>
    <col min="3061" max="3061" width="1.85546875" style="1" customWidth="1"/>
    <col min="3062" max="3062" width="0.85546875" style="1" customWidth="1"/>
    <col min="3063" max="3066" width="2.7109375" style="1" customWidth="1"/>
    <col min="3067" max="3067" width="3.28515625" style="1" customWidth="1"/>
    <col min="3068" max="3068" width="3.140625" style="1" customWidth="1"/>
    <col min="3069" max="3070" width="2.7109375" style="1" customWidth="1"/>
    <col min="3071" max="3072" width="0.85546875" style="1" customWidth="1"/>
    <col min="3073" max="3073" width="1" style="1" customWidth="1"/>
    <col min="3074" max="3076" width="10.85546875" style="1" customWidth="1"/>
    <col min="3077" max="3077" width="3.85546875" style="1" customWidth="1"/>
    <col min="3078" max="3078" width="7" style="1" customWidth="1"/>
    <col min="3079" max="3079" width="6.85546875" style="1" customWidth="1"/>
    <col min="3080" max="3080" width="4" style="1" customWidth="1"/>
    <col min="3081" max="3088" width="10.85546875" style="1" customWidth="1"/>
    <col min="3089" max="3089" width="0.5703125" style="1" customWidth="1"/>
    <col min="3090" max="3288" width="11.42578125" style="1"/>
    <col min="3289" max="3289" width="2.85546875" style="1" customWidth="1"/>
    <col min="3290" max="3293" width="2.7109375" style="1" customWidth="1"/>
    <col min="3294" max="3294" width="2.85546875" style="1" customWidth="1"/>
    <col min="3295" max="3297" width="2.7109375" style="1" customWidth="1"/>
    <col min="3298" max="3298" width="2.42578125" style="1" customWidth="1"/>
    <col min="3299" max="3299" width="0.28515625" style="1" customWidth="1"/>
    <col min="3300" max="3300" width="1" style="1" customWidth="1"/>
    <col min="3301" max="3301" width="1.5703125" style="1" customWidth="1"/>
    <col min="3302" max="3314" width="2.7109375" style="1" customWidth="1"/>
    <col min="3315" max="3315" width="2.42578125" style="1" customWidth="1"/>
    <col min="3316" max="3316" width="0.28515625" style="1" customWidth="1"/>
    <col min="3317" max="3317" width="1.85546875" style="1" customWidth="1"/>
    <col min="3318" max="3318" width="0.85546875" style="1" customWidth="1"/>
    <col min="3319" max="3322" width="2.7109375" style="1" customWidth="1"/>
    <col min="3323" max="3323" width="3.28515625" style="1" customWidth="1"/>
    <col min="3324" max="3324" width="3.140625" style="1" customWidth="1"/>
    <col min="3325" max="3326" width="2.7109375" style="1" customWidth="1"/>
    <col min="3327" max="3328" width="0.85546875" style="1" customWidth="1"/>
    <col min="3329" max="3329" width="1" style="1" customWidth="1"/>
    <col min="3330" max="3332" width="10.85546875" style="1" customWidth="1"/>
    <col min="3333" max="3333" width="3.85546875" style="1" customWidth="1"/>
    <col min="3334" max="3334" width="7" style="1" customWidth="1"/>
    <col min="3335" max="3335" width="6.85546875" style="1" customWidth="1"/>
    <col min="3336" max="3336" width="4" style="1" customWidth="1"/>
    <col min="3337" max="3344" width="10.85546875" style="1" customWidth="1"/>
    <col min="3345" max="3345" width="0.5703125" style="1" customWidth="1"/>
    <col min="3346" max="3544" width="11.42578125" style="1"/>
    <col min="3545" max="3545" width="2.85546875" style="1" customWidth="1"/>
    <col min="3546" max="3549" width="2.7109375" style="1" customWidth="1"/>
    <col min="3550" max="3550" width="2.85546875" style="1" customWidth="1"/>
    <col min="3551" max="3553" width="2.7109375" style="1" customWidth="1"/>
    <col min="3554" max="3554" width="2.42578125" style="1" customWidth="1"/>
    <col min="3555" max="3555" width="0.28515625" style="1" customWidth="1"/>
    <col min="3556" max="3556" width="1" style="1" customWidth="1"/>
    <col min="3557" max="3557" width="1.5703125" style="1" customWidth="1"/>
    <col min="3558" max="3570" width="2.7109375" style="1" customWidth="1"/>
    <col min="3571" max="3571" width="2.42578125" style="1" customWidth="1"/>
    <col min="3572" max="3572" width="0.28515625" style="1" customWidth="1"/>
    <col min="3573" max="3573" width="1.85546875" style="1" customWidth="1"/>
    <col min="3574" max="3574" width="0.85546875" style="1" customWidth="1"/>
    <col min="3575" max="3578" width="2.7109375" style="1" customWidth="1"/>
    <col min="3579" max="3579" width="3.28515625" style="1" customWidth="1"/>
    <col min="3580" max="3580" width="3.140625" style="1" customWidth="1"/>
    <col min="3581" max="3582" width="2.7109375" style="1" customWidth="1"/>
    <col min="3583" max="3584" width="0.85546875" style="1" customWidth="1"/>
    <col min="3585" max="3585" width="1" style="1" customWidth="1"/>
    <col min="3586" max="3588" width="10.85546875" style="1" customWidth="1"/>
    <col min="3589" max="3589" width="3.85546875" style="1" customWidth="1"/>
    <col min="3590" max="3590" width="7" style="1" customWidth="1"/>
    <col min="3591" max="3591" width="6.85546875" style="1" customWidth="1"/>
    <col min="3592" max="3592" width="4" style="1" customWidth="1"/>
    <col min="3593" max="3600" width="10.85546875" style="1" customWidth="1"/>
    <col min="3601" max="3601" width="0.5703125" style="1" customWidth="1"/>
    <col min="3602" max="3800" width="11.42578125" style="1"/>
    <col min="3801" max="3801" width="2.85546875" style="1" customWidth="1"/>
    <col min="3802" max="3805" width="2.7109375" style="1" customWidth="1"/>
    <col min="3806" max="3806" width="2.85546875" style="1" customWidth="1"/>
    <col min="3807" max="3809" width="2.7109375" style="1" customWidth="1"/>
    <col min="3810" max="3810" width="2.42578125" style="1" customWidth="1"/>
    <col min="3811" max="3811" width="0.28515625" style="1" customWidth="1"/>
    <col min="3812" max="3812" width="1" style="1" customWidth="1"/>
    <col min="3813" max="3813" width="1.5703125" style="1" customWidth="1"/>
    <col min="3814" max="3826" width="2.7109375" style="1" customWidth="1"/>
    <col min="3827" max="3827" width="2.42578125" style="1" customWidth="1"/>
    <col min="3828" max="3828" width="0.28515625" style="1" customWidth="1"/>
    <col min="3829" max="3829" width="1.85546875" style="1" customWidth="1"/>
    <col min="3830" max="3830" width="0.85546875" style="1" customWidth="1"/>
    <col min="3831" max="3834" width="2.7109375" style="1" customWidth="1"/>
    <col min="3835" max="3835" width="3.28515625" style="1" customWidth="1"/>
    <col min="3836" max="3836" width="3.140625" style="1" customWidth="1"/>
    <col min="3837" max="3838" width="2.7109375" style="1" customWidth="1"/>
    <col min="3839" max="3840" width="0.85546875" style="1" customWidth="1"/>
    <col min="3841" max="3841" width="1" style="1" customWidth="1"/>
    <col min="3842" max="3844" width="10.85546875" style="1" customWidth="1"/>
    <col min="3845" max="3845" width="3.85546875" style="1" customWidth="1"/>
    <col min="3846" max="3846" width="7" style="1" customWidth="1"/>
    <col min="3847" max="3847" width="6.85546875" style="1" customWidth="1"/>
    <col min="3848" max="3848" width="4" style="1" customWidth="1"/>
    <col min="3849" max="3856" width="10.85546875" style="1" customWidth="1"/>
    <col min="3857" max="3857" width="0.5703125" style="1" customWidth="1"/>
    <col min="3858" max="4056" width="11.42578125" style="1"/>
    <col min="4057" max="4057" width="2.85546875" style="1" customWidth="1"/>
    <col min="4058" max="4061" width="2.7109375" style="1" customWidth="1"/>
    <col min="4062" max="4062" width="2.85546875" style="1" customWidth="1"/>
    <col min="4063" max="4065" width="2.7109375" style="1" customWidth="1"/>
    <col min="4066" max="4066" width="2.42578125" style="1" customWidth="1"/>
    <col min="4067" max="4067" width="0.28515625" style="1" customWidth="1"/>
    <col min="4068" max="4068" width="1" style="1" customWidth="1"/>
    <col min="4069" max="4069" width="1.5703125" style="1" customWidth="1"/>
    <col min="4070" max="4082" width="2.7109375" style="1" customWidth="1"/>
    <col min="4083" max="4083" width="2.42578125" style="1" customWidth="1"/>
    <col min="4084" max="4084" width="0.28515625" style="1" customWidth="1"/>
    <col min="4085" max="4085" width="1.85546875" style="1" customWidth="1"/>
    <col min="4086" max="4086" width="0.85546875" style="1" customWidth="1"/>
    <col min="4087" max="4090" width="2.7109375" style="1" customWidth="1"/>
    <col min="4091" max="4091" width="3.28515625" style="1" customWidth="1"/>
    <col min="4092" max="4092" width="3.140625" style="1" customWidth="1"/>
    <col min="4093" max="4094" width="2.7109375" style="1" customWidth="1"/>
    <col min="4095" max="4096" width="0.85546875" style="1" customWidth="1"/>
    <col min="4097" max="4097" width="1" style="1" customWidth="1"/>
    <col min="4098" max="4100" width="10.85546875" style="1" customWidth="1"/>
    <col min="4101" max="4101" width="3.85546875" style="1" customWidth="1"/>
    <col min="4102" max="4102" width="7" style="1" customWidth="1"/>
    <col min="4103" max="4103" width="6.85546875" style="1" customWidth="1"/>
    <col min="4104" max="4104" width="4" style="1" customWidth="1"/>
    <col min="4105" max="4112" width="10.85546875" style="1" customWidth="1"/>
    <col min="4113" max="4113" width="0.5703125" style="1" customWidth="1"/>
    <col min="4114" max="4312" width="11.42578125" style="1"/>
    <col min="4313" max="4313" width="2.85546875" style="1" customWidth="1"/>
    <col min="4314" max="4317" width="2.7109375" style="1" customWidth="1"/>
    <col min="4318" max="4318" width="2.85546875" style="1" customWidth="1"/>
    <col min="4319" max="4321" width="2.7109375" style="1" customWidth="1"/>
    <col min="4322" max="4322" width="2.42578125" style="1" customWidth="1"/>
    <col min="4323" max="4323" width="0.28515625" style="1" customWidth="1"/>
    <col min="4324" max="4324" width="1" style="1" customWidth="1"/>
    <col min="4325" max="4325" width="1.5703125" style="1" customWidth="1"/>
    <col min="4326" max="4338" width="2.7109375" style="1" customWidth="1"/>
    <col min="4339" max="4339" width="2.42578125" style="1" customWidth="1"/>
    <col min="4340" max="4340" width="0.28515625" style="1" customWidth="1"/>
    <col min="4341" max="4341" width="1.85546875" style="1" customWidth="1"/>
    <col min="4342" max="4342" width="0.85546875" style="1" customWidth="1"/>
    <col min="4343" max="4346" width="2.7109375" style="1" customWidth="1"/>
    <col min="4347" max="4347" width="3.28515625" style="1" customWidth="1"/>
    <col min="4348" max="4348" width="3.140625" style="1" customWidth="1"/>
    <col min="4349" max="4350" width="2.7109375" style="1" customWidth="1"/>
    <col min="4351" max="4352" width="0.85546875" style="1" customWidth="1"/>
    <col min="4353" max="4353" width="1" style="1" customWidth="1"/>
    <col min="4354" max="4356" width="10.85546875" style="1" customWidth="1"/>
    <col min="4357" max="4357" width="3.85546875" style="1" customWidth="1"/>
    <col min="4358" max="4358" width="7" style="1" customWidth="1"/>
    <col min="4359" max="4359" width="6.85546875" style="1" customWidth="1"/>
    <col min="4360" max="4360" width="4" style="1" customWidth="1"/>
    <col min="4361" max="4368" width="10.85546875" style="1" customWidth="1"/>
    <col min="4369" max="4369" width="0.5703125" style="1" customWidth="1"/>
    <col min="4370" max="4568" width="11.42578125" style="1"/>
    <col min="4569" max="4569" width="2.85546875" style="1" customWidth="1"/>
    <col min="4570" max="4573" width="2.7109375" style="1" customWidth="1"/>
    <col min="4574" max="4574" width="2.85546875" style="1" customWidth="1"/>
    <col min="4575" max="4577" width="2.7109375" style="1" customWidth="1"/>
    <col min="4578" max="4578" width="2.42578125" style="1" customWidth="1"/>
    <col min="4579" max="4579" width="0.28515625" style="1" customWidth="1"/>
    <col min="4580" max="4580" width="1" style="1" customWidth="1"/>
    <col min="4581" max="4581" width="1.5703125" style="1" customWidth="1"/>
    <col min="4582" max="4594" width="2.7109375" style="1" customWidth="1"/>
    <col min="4595" max="4595" width="2.42578125" style="1" customWidth="1"/>
    <col min="4596" max="4596" width="0.28515625" style="1" customWidth="1"/>
    <col min="4597" max="4597" width="1.85546875" style="1" customWidth="1"/>
    <col min="4598" max="4598" width="0.85546875" style="1" customWidth="1"/>
    <col min="4599" max="4602" width="2.7109375" style="1" customWidth="1"/>
    <col min="4603" max="4603" width="3.28515625" style="1" customWidth="1"/>
    <col min="4604" max="4604" width="3.140625" style="1" customWidth="1"/>
    <col min="4605" max="4606" width="2.7109375" style="1" customWidth="1"/>
    <col min="4607" max="4608" width="0.85546875" style="1" customWidth="1"/>
    <col min="4609" max="4609" width="1" style="1" customWidth="1"/>
    <col min="4610" max="4612" width="10.85546875" style="1" customWidth="1"/>
    <col min="4613" max="4613" width="3.85546875" style="1" customWidth="1"/>
    <col min="4614" max="4614" width="7" style="1" customWidth="1"/>
    <col min="4615" max="4615" width="6.85546875" style="1" customWidth="1"/>
    <col min="4616" max="4616" width="4" style="1" customWidth="1"/>
    <col min="4617" max="4624" width="10.85546875" style="1" customWidth="1"/>
    <col min="4625" max="4625" width="0.5703125" style="1" customWidth="1"/>
    <col min="4626" max="4824" width="11.42578125" style="1"/>
    <col min="4825" max="4825" width="2.85546875" style="1" customWidth="1"/>
    <col min="4826" max="4829" width="2.7109375" style="1" customWidth="1"/>
    <col min="4830" max="4830" width="2.85546875" style="1" customWidth="1"/>
    <col min="4831" max="4833" width="2.7109375" style="1" customWidth="1"/>
    <col min="4834" max="4834" width="2.42578125" style="1" customWidth="1"/>
    <col min="4835" max="4835" width="0.28515625" style="1" customWidth="1"/>
    <col min="4836" max="4836" width="1" style="1" customWidth="1"/>
    <col min="4837" max="4837" width="1.5703125" style="1" customWidth="1"/>
    <col min="4838" max="4850" width="2.7109375" style="1" customWidth="1"/>
    <col min="4851" max="4851" width="2.42578125" style="1" customWidth="1"/>
    <col min="4852" max="4852" width="0.28515625" style="1" customWidth="1"/>
    <col min="4853" max="4853" width="1.85546875" style="1" customWidth="1"/>
    <col min="4854" max="4854" width="0.85546875" style="1" customWidth="1"/>
    <col min="4855" max="4858" width="2.7109375" style="1" customWidth="1"/>
    <col min="4859" max="4859" width="3.28515625" style="1" customWidth="1"/>
    <col min="4860" max="4860" width="3.140625" style="1" customWidth="1"/>
    <col min="4861" max="4862" width="2.7109375" style="1" customWidth="1"/>
    <col min="4863" max="4864" width="0.85546875" style="1" customWidth="1"/>
    <col min="4865" max="4865" width="1" style="1" customWidth="1"/>
    <col min="4866" max="4868" width="10.85546875" style="1" customWidth="1"/>
    <col min="4869" max="4869" width="3.85546875" style="1" customWidth="1"/>
    <col min="4870" max="4870" width="7" style="1" customWidth="1"/>
    <col min="4871" max="4871" width="6.85546875" style="1" customWidth="1"/>
    <col min="4872" max="4872" width="4" style="1" customWidth="1"/>
    <col min="4873" max="4880" width="10.85546875" style="1" customWidth="1"/>
    <col min="4881" max="4881" width="0.5703125" style="1" customWidth="1"/>
    <col min="4882" max="5080" width="11.42578125" style="1"/>
    <col min="5081" max="5081" width="2.85546875" style="1" customWidth="1"/>
    <col min="5082" max="5085" width="2.7109375" style="1" customWidth="1"/>
    <col min="5086" max="5086" width="2.85546875" style="1" customWidth="1"/>
    <col min="5087" max="5089" width="2.7109375" style="1" customWidth="1"/>
    <col min="5090" max="5090" width="2.42578125" style="1" customWidth="1"/>
    <col min="5091" max="5091" width="0.28515625" style="1" customWidth="1"/>
    <col min="5092" max="5092" width="1" style="1" customWidth="1"/>
    <col min="5093" max="5093" width="1.5703125" style="1" customWidth="1"/>
    <col min="5094" max="5106" width="2.7109375" style="1" customWidth="1"/>
    <col min="5107" max="5107" width="2.42578125" style="1" customWidth="1"/>
    <col min="5108" max="5108" width="0.28515625" style="1" customWidth="1"/>
    <col min="5109" max="5109" width="1.85546875" style="1" customWidth="1"/>
    <col min="5110" max="5110" width="0.85546875" style="1" customWidth="1"/>
    <col min="5111" max="5114" width="2.7109375" style="1" customWidth="1"/>
    <col min="5115" max="5115" width="3.28515625" style="1" customWidth="1"/>
    <col min="5116" max="5116" width="3.140625" style="1" customWidth="1"/>
    <col min="5117" max="5118" width="2.7109375" style="1" customWidth="1"/>
    <col min="5119" max="5120" width="0.85546875" style="1" customWidth="1"/>
    <col min="5121" max="5121" width="1" style="1" customWidth="1"/>
    <col min="5122" max="5124" width="10.85546875" style="1" customWidth="1"/>
    <col min="5125" max="5125" width="3.85546875" style="1" customWidth="1"/>
    <col min="5126" max="5126" width="7" style="1" customWidth="1"/>
    <col min="5127" max="5127" width="6.85546875" style="1" customWidth="1"/>
    <col min="5128" max="5128" width="4" style="1" customWidth="1"/>
    <col min="5129" max="5136" width="10.85546875" style="1" customWidth="1"/>
    <col min="5137" max="5137" width="0.5703125" style="1" customWidth="1"/>
    <col min="5138" max="5336" width="11.42578125" style="1"/>
    <col min="5337" max="5337" width="2.85546875" style="1" customWidth="1"/>
    <col min="5338" max="5341" width="2.7109375" style="1" customWidth="1"/>
    <col min="5342" max="5342" width="2.85546875" style="1" customWidth="1"/>
    <col min="5343" max="5345" width="2.7109375" style="1" customWidth="1"/>
    <col min="5346" max="5346" width="2.42578125" style="1" customWidth="1"/>
    <col min="5347" max="5347" width="0.28515625" style="1" customWidth="1"/>
    <col min="5348" max="5348" width="1" style="1" customWidth="1"/>
    <col min="5349" max="5349" width="1.5703125" style="1" customWidth="1"/>
    <col min="5350" max="5362" width="2.7109375" style="1" customWidth="1"/>
    <col min="5363" max="5363" width="2.42578125" style="1" customWidth="1"/>
    <col min="5364" max="5364" width="0.28515625" style="1" customWidth="1"/>
    <col min="5365" max="5365" width="1.85546875" style="1" customWidth="1"/>
    <col min="5366" max="5366" width="0.85546875" style="1" customWidth="1"/>
    <col min="5367" max="5370" width="2.7109375" style="1" customWidth="1"/>
    <col min="5371" max="5371" width="3.28515625" style="1" customWidth="1"/>
    <col min="5372" max="5372" width="3.140625" style="1" customWidth="1"/>
    <col min="5373" max="5374" width="2.7109375" style="1" customWidth="1"/>
    <col min="5375" max="5376" width="0.85546875" style="1" customWidth="1"/>
    <col min="5377" max="5377" width="1" style="1" customWidth="1"/>
    <col min="5378" max="5380" width="10.85546875" style="1" customWidth="1"/>
    <col min="5381" max="5381" width="3.85546875" style="1" customWidth="1"/>
    <col min="5382" max="5382" width="7" style="1" customWidth="1"/>
    <col min="5383" max="5383" width="6.85546875" style="1" customWidth="1"/>
    <col min="5384" max="5384" width="4" style="1" customWidth="1"/>
    <col min="5385" max="5392" width="10.85546875" style="1" customWidth="1"/>
    <col min="5393" max="5393" width="0.5703125" style="1" customWidth="1"/>
    <col min="5394" max="5592" width="11.42578125" style="1"/>
    <col min="5593" max="5593" width="2.85546875" style="1" customWidth="1"/>
    <col min="5594" max="5597" width="2.7109375" style="1" customWidth="1"/>
    <col min="5598" max="5598" width="2.85546875" style="1" customWidth="1"/>
    <col min="5599" max="5601" width="2.7109375" style="1" customWidth="1"/>
    <col min="5602" max="5602" width="2.42578125" style="1" customWidth="1"/>
    <col min="5603" max="5603" width="0.28515625" style="1" customWidth="1"/>
    <col min="5604" max="5604" width="1" style="1" customWidth="1"/>
    <col min="5605" max="5605" width="1.5703125" style="1" customWidth="1"/>
    <col min="5606" max="5618" width="2.7109375" style="1" customWidth="1"/>
    <col min="5619" max="5619" width="2.42578125" style="1" customWidth="1"/>
    <col min="5620" max="5620" width="0.28515625" style="1" customWidth="1"/>
    <col min="5621" max="5621" width="1.85546875" style="1" customWidth="1"/>
    <col min="5622" max="5622" width="0.85546875" style="1" customWidth="1"/>
    <col min="5623" max="5626" width="2.7109375" style="1" customWidth="1"/>
    <col min="5627" max="5627" width="3.28515625" style="1" customWidth="1"/>
    <col min="5628" max="5628" width="3.140625" style="1" customWidth="1"/>
    <col min="5629" max="5630" width="2.7109375" style="1" customWidth="1"/>
    <col min="5631" max="5632" width="0.85546875" style="1" customWidth="1"/>
    <col min="5633" max="5633" width="1" style="1" customWidth="1"/>
    <col min="5634" max="5636" width="10.85546875" style="1" customWidth="1"/>
    <col min="5637" max="5637" width="3.85546875" style="1" customWidth="1"/>
    <col min="5638" max="5638" width="7" style="1" customWidth="1"/>
    <col min="5639" max="5639" width="6.85546875" style="1" customWidth="1"/>
    <col min="5640" max="5640" width="4" style="1" customWidth="1"/>
    <col min="5641" max="5648" width="10.85546875" style="1" customWidth="1"/>
    <col min="5649" max="5649" width="0.5703125" style="1" customWidth="1"/>
    <col min="5650" max="5848" width="11.42578125" style="1"/>
    <col min="5849" max="5849" width="2.85546875" style="1" customWidth="1"/>
    <col min="5850" max="5853" width="2.7109375" style="1" customWidth="1"/>
    <col min="5854" max="5854" width="2.85546875" style="1" customWidth="1"/>
    <col min="5855" max="5857" width="2.7109375" style="1" customWidth="1"/>
    <col min="5858" max="5858" width="2.42578125" style="1" customWidth="1"/>
    <col min="5859" max="5859" width="0.28515625" style="1" customWidth="1"/>
    <col min="5860" max="5860" width="1" style="1" customWidth="1"/>
    <col min="5861" max="5861" width="1.5703125" style="1" customWidth="1"/>
    <col min="5862" max="5874" width="2.7109375" style="1" customWidth="1"/>
    <col min="5875" max="5875" width="2.42578125" style="1" customWidth="1"/>
    <col min="5876" max="5876" width="0.28515625" style="1" customWidth="1"/>
    <col min="5877" max="5877" width="1.85546875" style="1" customWidth="1"/>
    <col min="5878" max="5878" width="0.85546875" style="1" customWidth="1"/>
    <col min="5879" max="5882" width="2.7109375" style="1" customWidth="1"/>
    <col min="5883" max="5883" width="3.28515625" style="1" customWidth="1"/>
    <col min="5884" max="5884" width="3.140625" style="1" customWidth="1"/>
    <col min="5885" max="5886" width="2.7109375" style="1" customWidth="1"/>
    <col min="5887" max="5888" width="0.85546875" style="1" customWidth="1"/>
    <col min="5889" max="5889" width="1" style="1" customWidth="1"/>
    <col min="5890" max="5892" width="10.85546875" style="1" customWidth="1"/>
    <col min="5893" max="5893" width="3.85546875" style="1" customWidth="1"/>
    <col min="5894" max="5894" width="7" style="1" customWidth="1"/>
    <col min="5895" max="5895" width="6.85546875" style="1" customWidth="1"/>
    <col min="5896" max="5896" width="4" style="1" customWidth="1"/>
    <col min="5897" max="5904" width="10.85546875" style="1" customWidth="1"/>
    <col min="5905" max="5905" width="0.5703125" style="1" customWidth="1"/>
    <col min="5906" max="6104" width="11.42578125" style="1"/>
    <col min="6105" max="6105" width="2.85546875" style="1" customWidth="1"/>
    <col min="6106" max="6109" width="2.7109375" style="1" customWidth="1"/>
    <col min="6110" max="6110" width="2.85546875" style="1" customWidth="1"/>
    <col min="6111" max="6113" width="2.7109375" style="1" customWidth="1"/>
    <col min="6114" max="6114" width="2.42578125" style="1" customWidth="1"/>
    <col min="6115" max="6115" width="0.28515625" style="1" customWidth="1"/>
    <col min="6116" max="6116" width="1" style="1" customWidth="1"/>
    <col min="6117" max="6117" width="1.5703125" style="1" customWidth="1"/>
    <col min="6118" max="6130" width="2.7109375" style="1" customWidth="1"/>
    <col min="6131" max="6131" width="2.42578125" style="1" customWidth="1"/>
    <col min="6132" max="6132" width="0.28515625" style="1" customWidth="1"/>
    <col min="6133" max="6133" width="1.85546875" style="1" customWidth="1"/>
    <col min="6134" max="6134" width="0.85546875" style="1" customWidth="1"/>
    <col min="6135" max="6138" width="2.7109375" style="1" customWidth="1"/>
    <col min="6139" max="6139" width="3.28515625" style="1" customWidth="1"/>
    <col min="6140" max="6140" width="3.140625" style="1" customWidth="1"/>
    <col min="6141" max="6142" width="2.7109375" style="1" customWidth="1"/>
    <col min="6143" max="6144" width="0.85546875" style="1" customWidth="1"/>
    <col min="6145" max="6145" width="1" style="1" customWidth="1"/>
    <col min="6146" max="6148" width="10.85546875" style="1" customWidth="1"/>
    <col min="6149" max="6149" width="3.85546875" style="1" customWidth="1"/>
    <col min="6150" max="6150" width="7" style="1" customWidth="1"/>
    <col min="6151" max="6151" width="6.85546875" style="1" customWidth="1"/>
    <col min="6152" max="6152" width="4" style="1" customWidth="1"/>
    <col min="6153" max="6160" width="10.85546875" style="1" customWidth="1"/>
    <col min="6161" max="6161" width="0.5703125" style="1" customWidth="1"/>
    <col min="6162" max="6360" width="11.42578125" style="1"/>
    <col min="6361" max="6361" width="2.85546875" style="1" customWidth="1"/>
    <col min="6362" max="6365" width="2.7109375" style="1" customWidth="1"/>
    <col min="6366" max="6366" width="2.85546875" style="1" customWidth="1"/>
    <col min="6367" max="6369" width="2.7109375" style="1" customWidth="1"/>
    <col min="6370" max="6370" width="2.42578125" style="1" customWidth="1"/>
    <col min="6371" max="6371" width="0.28515625" style="1" customWidth="1"/>
    <col min="6372" max="6372" width="1" style="1" customWidth="1"/>
    <col min="6373" max="6373" width="1.5703125" style="1" customWidth="1"/>
    <col min="6374" max="6386" width="2.7109375" style="1" customWidth="1"/>
    <col min="6387" max="6387" width="2.42578125" style="1" customWidth="1"/>
    <col min="6388" max="6388" width="0.28515625" style="1" customWidth="1"/>
    <col min="6389" max="6389" width="1.85546875" style="1" customWidth="1"/>
    <col min="6390" max="6390" width="0.85546875" style="1" customWidth="1"/>
    <col min="6391" max="6394" width="2.7109375" style="1" customWidth="1"/>
    <col min="6395" max="6395" width="3.28515625" style="1" customWidth="1"/>
    <col min="6396" max="6396" width="3.140625" style="1" customWidth="1"/>
    <col min="6397" max="6398" width="2.7109375" style="1" customWidth="1"/>
    <col min="6399" max="6400" width="0.85546875" style="1" customWidth="1"/>
    <col min="6401" max="6401" width="1" style="1" customWidth="1"/>
    <col min="6402" max="6404" width="10.85546875" style="1" customWidth="1"/>
    <col min="6405" max="6405" width="3.85546875" style="1" customWidth="1"/>
    <col min="6406" max="6406" width="7" style="1" customWidth="1"/>
    <col min="6407" max="6407" width="6.85546875" style="1" customWidth="1"/>
    <col min="6408" max="6408" width="4" style="1" customWidth="1"/>
    <col min="6409" max="6416" width="10.85546875" style="1" customWidth="1"/>
    <col min="6417" max="6417" width="0.5703125" style="1" customWidth="1"/>
    <col min="6418" max="6616" width="11.42578125" style="1"/>
    <col min="6617" max="6617" width="2.85546875" style="1" customWidth="1"/>
    <col min="6618" max="6621" width="2.7109375" style="1" customWidth="1"/>
    <col min="6622" max="6622" width="2.85546875" style="1" customWidth="1"/>
    <col min="6623" max="6625" width="2.7109375" style="1" customWidth="1"/>
    <col min="6626" max="6626" width="2.42578125" style="1" customWidth="1"/>
    <col min="6627" max="6627" width="0.28515625" style="1" customWidth="1"/>
    <col min="6628" max="6628" width="1" style="1" customWidth="1"/>
    <col min="6629" max="6629" width="1.5703125" style="1" customWidth="1"/>
    <col min="6630" max="6642" width="2.7109375" style="1" customWidth="1"/>
    <col min="6643" max="6643" width="2.42578125" style="1" customWidth="1"/>
    <col min="6644" max="6644" width="0.28515625" style="1" customWidth="1"/>
    <col min="6645" max="6645" width="1.85546875" style="1" customWidth="1"/>
    <col min="6646" max="6646" width="0.85546875" style="1" customWidth="1"/>
    <col min="6647" max="6650" width="2.7109375" style="1" customWidth="1"/>
    <col min="6651" max="6651" width="3.28515625" style="1" customWidth="1"/>
    <col min="6652" max="6652" width="3.140625" style="1" customWidth="1"/>
    <col min="6653" max="6654" width="2.7109375" style="1" customWidth="1"/>
    <col min="6655" max="6656" width="0.85546875" style="1" customWidth="1"/>
    <col min="6657" max="6657" width="1" style="1" customWidth="1"/>
    <col min="6658" max="6660" width="10.85546875" style="1" customWidth="1"/>
    <col min="6661" max="6661" width="3.85546875" style="1" customWidth="1"/>
    <col min="6662" max="6662" width="7" style="1" customWidth="1"/>
    <col min="6663" max="6663" width="6.85546875" style="1" customWidth="1"/>
    <col min="6664" max="6664" width="4" style="1" customWidth="1"/>
    <col min="6665" max="6672" width="10.85546875" style="1" customWidth="1"/>
    <col min="6673" max="6673" width="0.5703125" style="1" customWidth="1"/>
    <col min="6674" max="6872" width="11.42578125" style="1"/>
    <col min="6873" max="6873" width="2.85546875" style="1" customWidth="1"/>
    <col min="6874" max="6877" width="2.7109375" style="1" customWidth="1"/>
    <col min="6878" max="6878" width="2.85546875" style="1" customWidth="1"/>
    <col min="6879" max="6881" width="2.7109375" style="1" customWidth="1"/>
    <col min="6882" max="6882" width="2.42578125" style="1" customWidth="1"/>
    <col min="6883" max="6883" width="0.28515625" style="1" customWidth="1"/>
    <col min="6884" max="6884" width="1" style="1" customWidth="1"/>
    <col min="6885" max="6885" width="1.5703125" style="1" customWidth="1"/>
    <col min="6886" max="6898" width="2.7109375" style="1" customWidth="1"/>
    <col min="6899" max="6899" width="2.42578125" style="1" customWidth="1"/>
    <col min="6900" max="6900" width="0.28515625" style="1" customWidth="1"/>
    <col min="6901" max="6901" width="1.85546875" style="1" customWidth="1"/>
    <col min="6902" max="6902" width="0.85546875" style="1" customWidth="1"/>
    <col min="6903" max="6906" width="2.7109375" style="1" customWidth="1"/>
    <col min="6907" max="6907" width="3.28515625" style="1" customWidth="1"/>
    <col min="6908" max="6908" width="3.140625" style="1" customWidth="1"/>
    <col min="6909" max="6910" width="2.7109375" style="1" customWidth="1"/>
    <col min="6911" max="6912" width="0.85546875" style="1" customWidth="1"/>
    <col min="6913" max="6913" width="1" style="1" customWidth="1"/>
    <col min="6914" max="6916" width="10.85546875" style="1" customWidth="1"/>
    <col min="6917" max="6917" width="3.85546875" style="1" customWidth="1"/>
    <col min="6918" max="6918" width="7" style="1" customWidth="1"/>
    <col min="6919" max="6919" width="6.85546875" style="1" customWidth="1"/>
    <col min="6920" max="6920" width="4" style="1" customWidth="1"/>
    <col min="6921" max="6928" width="10.85546875" style="1" customWidth="1"/>
    <col min="6929" max="6929" width="0.5703125" style="1" customWidth="1"/>
    <col min="6930" max="7128" width="11.42578125" style="1"/>
    <col min="7129" max="7129" width="2.85546875" style="1" customWidth="1"/>
    <col min="7130" max="7133" width="2.7109375" style="1" customWidth="1"/>
    <col min="7134" max="7134" width="2.85546875" style="1" customWidth="1"/>
    <col min="7135" max="7137" width="2.7109375" style="1" customWidth="1"/>
    <col min="7138" max="7138" width="2.42578125" style="1" customWidth="1"/>
    <col min="7139" max="7139" width="0.28515625" style="1" customWidth="1"/>
    <col min="7140" max="7140" width="1" style="1" customWidth="1"/>
    <col min="7141" max="7141" width="1.5703125" style="1" customWidth="1"/>
    <col min="7142" max="7154" width="2.7109375" style="1" customWidth="1"/>
    <col min="7155" max="7155" width="2.42578125" style="1" customWidth="1"/>
    <col min="7156" max="7156" width="0.28515625" style="1" customWidth="1"/>
    <col min="7157" max="7157" width="1.85546875" style="1" customWidth="1"/>
    <col min="7158" max="7158" width="0.85546875" style="1" customWidth="1"/>
    <col min="7159" max="7162" width="2.7109375" style="1" customWidth="1"/>
    <col min="7163" max="7163" width="3.28515625" style="1" customWidth="1"/>
    <col min="7164" max="7164" width="3.140625" style="1" customWidth="1"/>
    <col min="7165" max="7166" width="2.7109375" style="1" customWidth="1"/>
    <col min="7167" max="7168" width="0.85546875" style="1" customWidth="1"/>
    <col min="7169" max="7169" width="1" style="1" customWidth="1"/>
    <col min="7170" max="7172" width="10.85546875" style="1" customWidth="1"/>
    <col min="7173" max="7173" width="3.85546875" style="1" customWidth="1"/>
    <col min="7174" max="7174" width="7" style="1" customWidth="1"/>
    <col min="7175" max="7175" width="6.85546875" style="1" customWidth="1"/>
    <col min="7176" max="7176" width="4" style="1" customWidth="1"/>
    <col min="7177" max="7184" width="10.85546875" style="1" customWidth="1"/>
    <col min="7185" max="7185" width="0.5703125" style="1" customWidth="1"/>
    <col min="7186" max="7384" width="11.42578125" style="1"/>
    <col min="7385" max="7385" width="2.85546875" style="1" customWidth="1"/>
    <col min="7386" max="7389" width="2.7109375" style="1" customWidth="1"/>
    <col min="7390" max="7390" width="2.85546875" style="1" customWidth="1"/>
    <col min="7391" max="7393" width="2.7109375" style="1" customWidth="1"/>
    <col min="7394" max="7394" width="2.42578125" style="1" customWidth="1"/>
    <col min="7395" max="7395" width="0.28515625" style="1" customWidth="1"/>
    <col min="7396" max="7396" width="1" style="1" customWidth="1"/>
    <col min="7397" max="7397" width="1.5703125" style="1" customWidth="1"/>
    <col min="7398" max="7410" width="2.7109375" style="1" customWidth="1"/>
    <col min="7411" max="7411" width="2.42578125" style="1" customWidth="1"/>
    <col min="7412" max="7412" width="0.28515625" style="1" customWidth="1"/>
    <col min="7413" max="7413" width="1.85546875" style="1" customWidth="1"/>
    <col min="7414" max="7414" width="0.85546875" style="1" customWidth="1"/>
    <col min="7415" max="7418" width="2.7109375" style="1" customWidth="1"/>
    <col min="7419" max="7419" width="3.28515625" style="1" customWidth="1"/>
    <col min="7420" max="7420" width="3.140625" style="1" customWidth="1"/>
    <col min="7421" max="7422" width="2.7109375" style="1" customWidth="1"/>
    <col min="7423" max="7424" width="0.85546875" style="1" customWidth="1"/>
    <col min="7425" max="7425" width="1" style="1" customWidth="1"/>
    <col min="7426" max="7428" width="10.85546875" style="1" customWidth="1"/>
    <col min="7429" max="7429" width="3.85546875" style="1" customWidth="1"/>
    <col min="7430" max="7430" width="7" style="1" customWidth="1"/>
    <col min="7431" max="7431" width="6.85546875" style="1" customWidth="1"/>
    <col min="7432" max="7432" width="4" style="1" customWidth="1"/>
    <col min="7433" max="7440" width="10.85546875" style="1" customWidth="1"/>
    <col min="7441" max="7441" width="0.5703125" style="1" customWidth="1"/>
    <col min="7442" max="7640" width="11.42578125" style="1"/>
    <col min="7641" max="7641" width="2.85546875" style="1" customWidth="1"/>
    <col min="7642" max="7645" width="2.7109375" style="1" customWidth="1"/>
    <col min="7646" max="7646" width="2.85546875" style="1" customWidth="1"/>
    <col min="7647" max="7649" width="2.7109375" style="1" customWidth="1"/>
    <col min="7650" max="7650" width="2.42578125" style="1" customWidth="1"/>
    <col min="7651" max="7651" width="0.28515625" style="1" customWidth="1"/>
    <col min="7652" max="7652" width="1" style="1" customWidth="1"/>
    <col min="7653" max="7653" width="1.5703125" style="1" customWidth="1"/>
    <col min="7654" max="7666" width="2.7109375" style="1" customWidth="1"/>
    <col min="7667" max="7667" width="2.42578125" style="1" customWidth="1"/>
    <col min="7668" max="7668" width="0.28515625" style="1" customWidth="1"/>
    <col min="7669" max="7669" width="1.85546875" style="1" customWidth="1"/>
    <col min="7670" max="7670" width="0.85546875" style="1" customWidth="1"/>
    <col min="7671" max="7674" width="2.7109375" style="1" customWidth="1"/>
    <col min="7675" max="7675" width="3.28515625" style="1" customWidth="1"/>
    <col min="7676" max="7676" width="3.140625" style="1" customWidth="1"/>
    <col min="7677" max="7678" width="2.7109375" style="1" customWidth="1"/>
    <col min="7679" max="7680" width="0.85546875" style="1" customWidth="1"/>
    <col min="7681" max="7681" width="1" style="1" customWidth="1"/>
    <col min="7682" max="7684" width="10.85546875" style="1" customWidth="1"/>
    <col min="7685" max="7685" width="3.85546875" style="1" customWidth="1"/>
    <col min="7686" max="7686" width="7" style="1" customWidth="1"/>
    <col min="7687" max="7687" width="6.85546875" style="1" customWidth="1"/>
    <col min="7688" max="7688" width="4" style="1" customWidth="1"/>
    <col min="7689" max="7696" width="10.85546875" style="1" customWidth="1"/>
    <col min="7697" max="7697" width="0.5703125" style="1" customWidth="1"/>
    <col min="7698" max="7896" width="11.42578125" style="1"/>
    <col min="7897" max="7897" width="2.85546875" style="1" customWidth="1"/>
    <col min="7898" max="7901" width="2.7109375" style="1" customWidth="1"/>
    <col min="7902" max="7902" width="2.85546875" style="1" customWidth="1"/>
    <col min="7903" max="7905" width="2.7109375" style="1" customWidth="1"/>
    <col min="7906" max="7906" width="2.42578125" style="1" customWidth="1"/>
    <col min="7907" max="7907" width="0.28515625" style="1" customWidth="1"/>
    <col min="7908" max="7908" width="1" style="1" customWidth="1"/>
    <col min="7909" max="7909" width="1.5703125" style="1" customWidth="1"/>
    <col min="7910" max="7922" width="2.7109375" style="1" customWidth="1"/>
    <col min="7923" max="7923" width="2.42578125" style="1" customWidth="1"/>
    <col min="7924" max="7924" width="0.28515625" style="1" customWidth="1"/>
    <col min="7925" max="7925" width="1.85546875" style="1" customWidth="1"/>
    <col min="7926" max="7926" width="0.85546875" style="1" customWidth="1"/>
    <col min="7927" max="7930" width="2.7109375" style="1" customWidth="1"/>
    <col min="7931" max="7931" width="3.28515625" style="1" customWidth="1"/>
    <col min="7932" max="7932" width="3.140625" style="1" customWidth="1"/>
    <col min="7933" max="7934" width="2.7109375" style="1" customWidth="1"/>
    <col min="7935" max="7936" width="0.85546875" style="1" customWidth="1"/>
    <col min="7937" max="7937" width="1" style="1" customWidth="1"/>
    <col min="7938" max="7940" width="10.85546875" style="1" customWidth="1"/>
    <col min="7941" max="7941" width="3.85546875" style="1" customWidth="1"/>
    <col min="7942" max="7942" width="7" style="1" customWidth="1"/>
    <col min="7943" max="7943" width="6.85546875" style="1" customWidth="1"/>
    <col min="7944" max="7944" width="4" style="1" customWidth="1"/>
    <col min="7945" max="7952" width="10.85546875" style="1" customWidth="1"/>
    <col min="7953" max="7953" width="0.5703125" style="1" customWidth="1"/>
    <col min="7954" max="8152" width="11.42578125" style="1"/>
    <col min="8153" max="8153" width="2.85546875" style="1" customWidth="1"/>
    <col min="8154" max="8157" width="2.7109375" style="1" customWidth="1"/>
    <col min="8158" max="8158" width="2.85546875" style="1" customWidth="1"/>
    <col min="8159" max="8161" width="2.7109375" style="1" customWidth="1"/>
    <col min="8162" max="8162" width="2.42578125" style="1" customWidth="1"/>
    <col min="8163" max="8163" width="0.28515625" style="1" customWidth="1"/>
    <col min="8164" max="8164" width="1" style="1" customWidth="1"/>
    <col min="8165" max="8165" width="1.5703125" style="1" customWidth="1"/>
    <col min="8166" max="8178" width="2.7109375" style="1" customWidth="1"/>
    <col min="8179" max="8179" width="2.42578125" style="1" customWidth="1"/>
    <col min="8180" max="8180" width="0.28515625" style="1" customWidth="1"/>
    <col min="8181" max="8181" width="1.85546875" style="1" customWidth="1"/>
    <col min="8182" max="8182" width="0.85546875" style="1" customWidth="1"/>
    <col min="8183" max="8186" width="2.7109375" style="1" customWidth="1"/>
    <col min="8187" max="8187" width="3.28515625" style="1" customWidth="1"/>
    <col min="8188" max="8188" width="3.140625" style="1" customWidth="1"/>
    <col min="8189" max="8190" width="2.7109375" style="1" customWidth="1"/>
    <col min="8191" max="8192" width="0.85546875" style="1" customWidth="1"/>
    <col min="8193" max="8193" width="1" style="1" customWidth="1"/>
    <col min="8194" max="8196" width="10.85546875" style="1" customWidth="1"/>
    <col min="8197" max="8197" width="3.85546875" style="1" customWidth="1"/>
    <col min="8198" max="8198" width="7" style="1" customWidth="1"/>
    <col min="8199" max="8199" width="6.85546875" style="1" customWidth="1"/>
    <col min="8200" max="8200" width="4" style="1" customWidth="1"/>
    <col min="8201" max="8208" width="10.85546875" style="1" customWidth="1"/>
    <col min="8209" max="8209" width="0.5703125" style="1" customWidth="1"/>
    <col min="8210" max="8408" width="11.42578125" style="1"/>
    <col min="8409" max="8409" width="2.85546875" style="1" customWidth="1"/>
    <col min="8410" max="8413" width="2.7109375" style="1" customWidth="1"/>
    <col min="8414" max="8414" width="2.85546875" style="1" customWidth="1"/>
    <col min="8415" max="8417" width="2.7109375" style="1" customWidth="1"/>
    <col min="8418" max="8418" width="2.42578125" style="1" customWidth="1"/>
    <col min="8419" max="8419" width="0.28515625" style="1" customWidth="1"/>
    <col min="8420" max="8420" width="1" style="1" customWidth="1"/>
    <col min="8421" max="8421" width="1.5703125" style="1" customWidth="1"/>
    <col min="8422" max="8434" width="2.7109375" style="1" customWidth="1"/>
    <col min="8435" max="8435" width="2.42578125" style="1" customWidth="1"/>
    <col min="8436" max="8436" width="0.28515625" style="1" customWidth="1"/>
    <col min="8437" max="8437" width="1.85546875" style="1" customWidth="1"/>
    <col min="8438" max="8438" width="0.85546875" style="1" customWidth="1"/>
    <col min="8439" max="8442" width="2.7109375" style="1" customWidth="1"/>
    <col min="8443" max="8443" width="3.28515625" style="1" customWidth="1"/>
    <col min="8444" max="8444" width="3.140625" style="1" customWidth="1"/>
    <col min="8445" max="8446" width="2.7109375" style="1" customWidth="1"/>
    <col min="8447" max="8448" width="0.85546875" style="1" customWidth="1"/>
    <col min="8449" max="8449" width="1" style="1" customWidth="1"/>
    <col min="8450" max="8452" width="10.85546875" style="1" customWidth="1"/>
    <col min="8453" max="8453" width="3.85546875" style="1" customWidth="1"/>
    <col min="8454" max="8454" width="7" style="1" customWidth="1"/>
    <col min="8455" max="8455" width="6.85546875" style="1" customWidth="1"/>
    <col min="8456" max="8456" width="4" style="1" customWidth="1"/>
    <col min="8457" max="8464" width="10.85546875" style="1" customWidth="1"/>
    <col min="8465" max="8465" width="0.5703125" style="1" customWidth="1"/>
    <col min="8466" max="8664" width="11.42578125" style="1"/>
    <col min="8665" max="8665" width="2.85546875" style="1" customWidth="1"/>
    <col min="8666" max="8669" width="2.7109375" style="1" customWidth="1"/>
    <col min="8670" max="8670" width="2.85546875" style="1" customWidth="1"/>
    <col min="8671" max="8673" width="2.7109375" style="1" customWidth="1"/>
    <col min="8674" max="8674" width="2.42578125" style="1" customWidth="1"/>
    <col min="8675" max="8675" width="0.28515625" style="1" customWidth="1"/>
    <col min="8676" max="8676" width="1" style="1" customWidth="1"/>
    <col min="8677" max="8677" width="1.5703125" style="1" customWidth="1"/>
    <col min="8678" max="8690" width="2.7109375" style="1" customWidth="1"/>
    <col min="8691" max="8691" width="2.42578125" style="1" customWidth="1"/>
    <col min="8692" max="8692" width="0.28515625" style="1" customWidth="1"/>
    <col min="8693" max="8693" width="1.85546875" style="1" customWidth="1"/>
    <col min="8694" max="8694" width="0.85546875" style="1" customWidth="1"/>
    <col min="8695" max="8698" width="2.7109375" style="1" customWidth="1"/>
    <col min="8699" max="8699" width="3.28515625" style="1" customWidth="1"/>
    <col min="8700" max="8700" width="3.140625" style="1" customWidth="1"/>
    <col min="8701" max="8702" width="2.7109375" style="1" customWidth="1"/>
    <col min="8703" max="8704" width="0.85546875" style="1" customWidth="1"/>
    <col min="8705" max="8705" width="1" style="1" customWidth="1"/>
    <col min="8706" max="8708" width="10.85546875" style="1" customWidth="1"/>
    <col min="8709" max="8709" width="3.85546875" style="1" customWidth="1"/>
    <col min="8710" max="8710" width="7" style="1" customWidth="1"/>
    <col min="8711" max="8711" width="6.85546875" style="1" customWidth="1"/>
    <col min="8712" max="8712" width="4" style="1" customWidth="1"/>
    <col min="8713" max="8720" width="10.85546875" style="1" customWidth="1"/>
    <col min="8721" max="8721" width="0.5703125" style="1" customWidth="1"/>
    <col min="8722" max="8920" width="11.42578125" style="1"/>
    <col min="8921" max="8921" width="2.85546875" style="1" customWidth="1"/>
    <col min="8922" max="8925" width="2.7109375" style="1" customWidth="1"/>
    <col min="8926" max="8926" width="2.85546875" style="1" customWidth="1"/>
    <col min="8927" max="8929" width="2.7109375" style="1" customWidth="1"/>
    <col min="8930" max="8930" width="2.42578125" style="1" customWidth="1"/>
    <col min="8931" max="8931" width="0.28515625" style="1" customWidth="1"/>
    <col min="8932" max="8932" width="1" style="1" customWidth="1"/>
    <col min="8933" max="8933" width="1.5703125" style="1" customWidth="1"/>
    <col min="8934" max="8946" width="2.7109375" style="1" customWidth="1"/>
    <col min="8947" max="8947" width="2.42578125" style="1" customWidth="1"/>
    <col min="8948" max="8948" width="0.28515625" style="1" customWidth="1"/>
    <col min="8949" max="8949" width="1.85546875" style="1" customWidth="1"/>
    <col min="8950" max="8950" width="0.85546875" style="1" customWidth="1"/>
    <col min="8951" max="8954" width="2.7109375" style="1" customWidth="1"/>
    <col min="8955" max="8955" width="3.28515625" style="1" customWidth="1"/>
    <col min="8956" max="8956" width="3.140625" style="1" customWidth="1"/>
    <col min="8957" max="8958" width="2.7109375" style="1" customWidth="1"/>
    <col min="8959" max="8960" width="0.85546875" style="1" customWidth="1"/>
    <col min="8961" max="8961" width="1" style="1" customWidth="1"/>
    <col min="8962" max="8964" width="10.85546875" style="1" customWidth="1"/>
    <col min="8965" max="8965" width="3.85546875" style="1" customWidth="1"/>
    <col min="8966" max="8966" width="7" style="1" customWidth="1"/>
    <col min="8967" max="8967" width="6.85546875" style="1" customWidth="1"/>
    <col min="8968" max="8968" width="4" style="1" customWidth="1"/>
    <col min="8969" max="8976" width="10.85546875" style="1" customWidth="1"/>
    <col min="8977" max="8977" width="0.5703125" style="1" customWidth="1"/>
    <col min="8978" max="9176" width="11.42578125" style="1"/>
    <col min="9177" max="9177" width="2.85546875" style="1" customWidth="1"/>
    <col min="9178" max="9181" width="2.7109375" style="1" customWidth="1"/>
    <col min="9182" max="9182" width="2.85546875" style="1" customWidth="1"/>
    <col min="9183" max="9185" width="2.7109375" style="1" customWidth="1"/>
    <col min="9186" max="9186" width="2.42578125" style="1" customWidth="1"/>
    <col min="9187" max="9187" width="0.28515625" style="1" customWidth="1"/>
    <col min="9188" max="9188" width="1" style="1" customWidth="1"/>
    <col min="9189" max="9189" width="1.5703125" style="1" customWidth="1"/>
    <col min="9190" max="9202" width="2.7109375" style="1" customWidth="1"/>
    <col min="9203" max="9203" width="2.42578125" style="1" customWidth="1"/>
    <col min="9204" max="9204" width="0.28515625" style="1" customWidth="1"/>
    <col min="9205" max="9205" width="1.85546875" style="1" customWidth="1"/>
    <col min="9206" max="9206" width="0.85546875" style="1" customWidth="1"/>
    <col min="9207" max="9210" width="2.7109375" style="1" customWidth="1"/>
    <col min="9211" max="9211" width="3.28515625" style="1" customWidth="1"/>
    <col min="9212" max="9212" width="3.140625" style="1" customWidth="1"/>
    <col min="9213" max="9214" width="2.7109375" style="1" customWidth="1"/>
    <col min="9215" max="9216" width="0.85546875" style="1" customWidth="1"/>
    <col min="9217" max="9217" width="1" style="1" customWidth="1"/>
    <col min="9218" max="9220" width="10.85546875" style="1" customWidth="1"/>
    <col min="9221" max="9221" width="3.85546875" style="1" customWidth="1"/>
    <col min="9222" max="9222" width="7" style="1" customWidth="1"/>
    <col min="9223" max="9223" width="6.85546875" style="1" customWidth="1"/>
    <col min="9224" max="9224" width="4" style="1" customWidth="1"/>
    <col min="9225" max="9232" width="10.85546875" style="1" customWidth="1"/>
    <col min="9233" max="9233" width="0.5703125" style="1" customWidth="1"/>
    <col min="9234" max="9432" width="11.42578125" style="1"/>
    <col min="9433" max="9433" width="2.85546875" style="1" customWidth="1"/>
    <col min="9434" max="9437" width="2.7109375" style="1" customWidth="1"/>
    <col min="9438" max="9438" width="2.85546875" style="1" customWidth="1"/>
    <col min="9439" max="9441" width="2.7109375" style="1" customWidth="1"/>
    <col min="9442" max="9442" width="2.42578125" style="1" customWidth="1"/>
    <col min="9443" max="9443" width="0.28515625" style="1" customWidth="1"/>
    <col min="9444" max="9444" width="1" style="1" customWidth="1"/>
    <col min="9445" max="9445" width="1.5703125" style="1" customWidth="1"/>
    <col min="9446" max="9458" width="2.7109375" style="1" customWidth="1"/>
    <col min="9459" max="9459" width="2.42578125" style="1" customWidth="1"/>
    <col min="9460" max="9460" width="0.28515625" style="1" customWidth="1"/>
    <col min="9461" max="9461" width="1.85546875" style="1" customWidth="1"/>
    <col min="9462" max="9462" width="0.85546875" style="1" customWidth="1"/>
    <col min="9463" max="9466" width="2.7109375" style="1" customWidth="1"/>
    <col min="9467" max="9467" width="3.28515625" style="1" customWidth="1"/>
    <col min="9468" max="9468" width="3.140625" style="1" customWidth="1"/>
    <col min="9469" max="9470" width="2.7109375" style="1" customWidth="1"/>
    <col min="9471" max="9472" width="0.85546875" style="1" customWidth="1"/>
    <col min="9473" max="9473" width="1" style="1" customWidth="1"/>
    <col min="9474" max="9476" width="10.85546875" style="1" customWidth="1"/>
    <col min="9477" max="9477" width="3.85546875" style="1" customWidth="1"/>
    <col min="9478" max="9478" width="7" style="1" customWidth="1"/>
    <col min="9479" max="9479" width="6.85546875" style="1" customWidth="1"/>
    <col min="9480" max="9480" width="4" style="1" customWidth="1"/>
    <col min="9481" max="9488" width="10.85546875" style="1" customWidth="1"/>
    <col min="9489" max="9489" width="0.5703125" style="1" customWidth="1"/>
    <col min="9490" max="9688" width="11.42578125" style="1"/>
    <col min="9689" max="9689" width="2.85546875" style="1" customWidth="1"/>
    <col min="9690" max="9693" width="2.7109375" style="1" customWidth="1"/>
    <col min="9694" max="9694" width="2.85546875" style="1" customWidth="1"/>
    <col min="9695" max="9697" width="2.7109375" style="1" customWidth="1"/>
    <col min="9698" max="9698" width="2.42578125" style="1" customWidth="1"/>
    <col min="9699" max="9699" width="0.28515625" style="1" customWidth="1"/>
    <col min="9700" max="9700" width="1" style="1" customWidth="1"/>
    <col min="9701" max="9701" width="1.5703125" style="1" customWidth="1"/>
    <col min="9702" max="9714" width="2.7109375" style="1" customWidth="1"/>
    <col min="9715" max="9715" width="2.42578125" style="1" customWidth="1"/>
    <col min="9716" max="9716" width="0.28515625" style="1" customWidth="1"/>
    <col min="9717" max="9717" width="1.85546875" style="1" customWidth="1"/>
    <col min="9718" max="9718" width="0.85546875" style="1" customWidth="1"/>
    <col min="9719" max="9722" width="2.7109375" style="1" customWidth="1"/>
    <col min="9723" max="9723" width="3.28515625" style="1" customWidth="1"/>
    <col min="9724" max="9724" width="3.140625" style="1" customWidth="1"/>
    <col min="9725" max="9726" width="2.7109375" style="1" customWidth="1"/>
    <col min="9727" max="9728" width="0.85546875" style="1" customWidth="1"/>
    <col min="9729" max="9729" width="1" style="1" customWidth="1"/>
    <col min="9730" max="9732" width="10.85546875" style="1" customWidth="1"/>
    <col min="9733" max="9733" width="3.85546875" style="1" customWidth="1"/>
    <col min="9734" max="9734" width="7" style="1" customWidth="1"/>
    <col min="9735" max="9735" width="6.85546875" style="1" customWidth="1"/>
    <col min="9736" max="9736" width="4" style="1" customWidth="1"/>
    <col min="9737" max="9744" width="10.85546875" style="1" customWidth="1"/>
    <col min="9745" max="9745" width="0.5703125" style="1" customWidth="1"/>
    <col min="9746" max="9944" width="11.42578125" style="1"/>
    <col min="9945" max="9945" width="2.85546875" style="1" customWidth="1"/>
    <col min="9946" max="9949" width="2.7109375" style="1" customWidth="1"/>
    <col min="9950" max="9950" width="2.85546875" style="1" customWidth="1"/>
    <col min="9951" max="9953" width="2.7109375" style="1" customWidth="1"/>
    <col min="9954" max="9954" width="2.42578125" style="1" customWidth="1"/>
    <col min="9955" max="9955" width="0.28515625" style="1" customWidth="1"/>
    <col min="9956" max="9956" width="1" style="1" customWidth="1"/>
    <col min="9957" max="9957" width="1.5703125" style="1" customWidth="1"/>
    <col min="9958" max="9970" width="2.7109375" style="1" customWidth="1"/>
    <col min="9971" max="9971" width="2.42578125" style="1" customWidth="1"/>
    <col min="9972" max="9972" width="0.28515625" style="1" customWidth="1"/>
    <col min="9973" max="9973" width="1.85546875" style="1" customWidth="1"/>
    <col min="9974" max="9974" width="0.85546875" style="1" customWidth="1"/>
    <col min="9975" max="9978" width="2.7109375" style="1" customWidth="1"/>
    <col min="9979" max="9979" width="3.28515625" style="1" customWidth="1"/>
    <col min="9980" max="9980" width="3.140625" style="1" customWidth="1"/>
    <col min="9981" max="9982" width="2.7109375" style="1" customWidth="1"/>
    <col min="9983" max="9984" width="0.85546875" style="1" customWidth="1"/>
    <col min="9985" max="9985" width="1" style="1" customWidth="1"/>
    <col min="9986" max="9988" width="10.85546875" style="1" customWidth="1"/>
    <col min="9989" max="9989" width="3.85546875" style="1" customWidth="1"/>
    <col min="9990" max="9990" width="7" style="1" customWidth="1"/>
    <col min="9991" max="9991" width="6.85546875" style="1" customWidth="1"/>
    <col min="9992" max="9992" width="4" style="1" customWidth="1"/>
    <col min="9993" max="10000" width="10.85546875" style="1" customWidth="1"/>
    <col min="10001" max="10001" width="0.5703125" style="1" customWidth="1"/>
    <col min="10002" max="10200" width="11.42578125" style="1"/>
    <col min="10201" max="10201" width="2.85546875" style="1" customWidth="1"/>
    <col min="10202" max="10205" width="2.7109375" style="1" customWidth="1"/>
    <col min="10206" max="10206" width="2.85546875" style="1" customWidth="1"/>
    <col min="10207" max="10209" width="2.7109375" style="1" customWidth="1"/>
    <col min="10210" max="10210" width="2.42578125" style="1" customWidth="1"/>
    <col min="10211" max="10211" width="0.28515625" style="1" customWidth="1"/>
    <col min="10212" max="10212" width="1" style="1" customWidth="1"/>
    <col min="10213" max="10213" width="1.5703125" style="1" customWidth="1"/>
    <col min="10214" max="10226" width="2.7109375" style="1" customWidth="1"/>
    <col min="10227" max="10227" width="2.42578125" style="1" customWidth="1"/>
    <col min="10228" max="10228" width="0.28515625" style="1" customWidth="1"/>
    <col min="10229" max="10229" width="1.85546875" style="1" customWidth="1"/>
    <col min="10230" max="10230" width="0.85546875" style="1" customWidth="1"/>
    <col min="10231" max="10234" width="2.7109375" style="1" customWidth="1"/>
    <col min="10235" max="10235" width="3.28515625" style="1" customWidth="1"/>
    <col min="10236" max="10236" width="3.140625" style="1" customWidth="1"/>
    <col min="10237" max="10238" width="2.7109375" style="1" customWidth="1"/>
    <col min="10239" max="10240" width="0.85546875" style="1" customWidth="1"/>
    <col min="10241" max="10241" width="1" style="1" customWidth="1"/>
    <col min="10242" max="10244" width="10.85546875" style="1" customWidth="1"/>
    <col min="10245" max="10245" width="3.85546875" style="1" customWidth="1"/>
    <col min="10246" max="10246" width="7" style="1" customWidth="1"/>
    <col min="10247" max="10247" width="6.85546875" style="1" customWidth="1"/>
    <col min="10248" max="10248" width="4" style="1" customWidth="1"/>
    <col min="10249" max="10256" width="10.85546875" style="1" customWidth="1"/>
    <col min="10257" max="10257" width="0.5703125" style="1" customWidth="1"/>
    <col min="10258" max="10456" width="11.42578125" style="1"/>
    <col min="10457" max="10457" width="2.85546875" style="1" customWidth="1"/>
    <col min="10458" max="10461" width="2.7109375" style="1" customWidth="1"/>
    <col min="10462" max="10462" width="2.85546875" style="1" customWidth="1"/>
    <col min="10463" max="10465" width="2.7109375" style="1" customWidth="1"/>
    <col min="10466" max="10466" width="2.42578125" style="1" customWidth="1"/>
    <col min="10467" max="10467" width="0.28515625" style="1" customWidth="1"/>
    <col min="10468" max="10468" width="1" style="1" customWidth="1"/>
    <col min="10469" max="10469" width="1.5703125" style="1" customWidth="1"/>
    <col min="10470" max="10482" width="2.7109375" style="1" customWidth="1"/>
    <col min="10483" max="10483" width="2.42578125" style="1" customWidth="1"/>
    <col min="10484" max="10484" width="0.28515625" style="1" customWidth="1"/>
    <col min="10485" max="10485" width="1.85546875" style="1" customWidth="1"/>
    <col min="10486" max="10486" width="0.85546875" style="1" customWidth="1"/>
    <col min="10487" max="10490" width="2.7109375" style="1" customWidth="1"/>
    <col min="10491" max="10491" width="3.28515625" style="1" customWidth="1"/>
    <col min="10492" max="10492" width="3.140625" style="1" customWidth="1"/>
    <col min="10493" max="10494" width="2.7109375" style="1" customWidth="1"/>
    <col min="10495" max="10496" width="0.85546875" style="1" customWidth="1"/>
    <col min="10497" max="10497" width="1" style="1" customWidth="1"/>
    <col min="10498" max="10500" width="10.85546875" style="1" customWidth="1"/>
    <col min="10501" max="10501" width="3.85546875" style="1" customWidth="1"/>
    <col min="10502" max="10502" width="7" style="1" customWidth="1"/>
    <col min="10503" max="10503" width="6.85546875" style="1" customWidth="1"/>
    <col min="10504" max="10504" width="4" style="1" customWidth="1"/>
    <col min="10505" max="10512" width="10.85546875" style="1" customWidth="1"/>
    <col min="10513" max="10513" width="0.5703125" style="1" customWidth="1"/>
    <col min="10514" max="10712" width="11.42578125" style="1"/>
    <col min="10713" max="10713" width="2.85546875" style="1" customWidth="1"/>
    <col min="10714" max="10717" width="2.7109375" style="1" customWidth="1"/>
    <col min="10718" max="10718" width="2.85546875" style="1" customWidth="1"/>
    <col min="10719" max="10721" width="2.7109375" style="1" customWidth="1"/>
    <col min="10722" max="10722" width="2.42578125" style="1" customWidth="1"/>
    <col min="10723" max="10723" width="0.28515625" style="1" customWidth="1"/>
    <col min="10724" max="10724" width="1" style="1" customWidth="1"/>
    <col min="10725" max="10725" width="1.5703125" style="1" customWidth="1"/>
    <col min="10726" max="10738" width="2.7109375" style="1" customWidth="1"/>
    <col min="10739" max="10739" width="2.42578125" style="1" customWidth="1"/>
    <col min="10740" max="10740" width="0.28515625" style="1" customWidth="1"/>
    <col min="10741" max="10741" width="1.85546875" style="1" customWidth="1"/>
    <col min="10742" max="10742" width="0.85546875" style="1" customWidth="1"/>
    <col min="10743" max="10746" width="2.7109375" style="1" customWidth="1"/>
    <col min="10747" max="10747" width="3.28515625" style="1" customWidth="1"/>
    <col min="10748" max="10748" width="3.140625" style="1" customWidth="1"/>
    <col min="10749" max="10750" width="2.7109375" style="1" customWidth="1"/>
    <col min="10751" max="10752" width="0.85546875" style="1" customWidth="1"/>
    <col min="10753" max="10753" width="1" style="1" customWidth="1"/>
    <col min="10754" max="10756" width="10.85546875" style="1" customWidth="1"/>
    <col min="10757" max="10757" width="3.85546875" style="1" customWidth="1"/>
    <col min="10758" max="10758" width="7" style="1" customWidth="1"/>
    <col min="10759" max="10759" width="6.85546875" style="1" customWidth="1"/>
    <col min="10760" max="10760" width="4" style="1" customWidth="1"/>
    <col min="10761" max="10768" width="10.85546875" style="1" customWidth="1"/>
    <col min="10769" max="10769" width="0.5703125" style="1" customWidth="1"/>
    <col min="10770" max="10968" width="11.42578125" style="1"/>
    <col min="10969" max="10969" width="2.85546875" style="1" customWidth="1"/>
    <col min="10970" max="10973" width="2.7109375" style="1" customWidth="1"/>
    <col min="10974" max="10974" width="2.85546875" style="1" customWidth="1"/>
    <col min="10975" max="10977" width="2.7109375" style="1" customWidth="1"/>
    <col min="10978" max="10978" width="2.42578125" style="1" customWidth="1"/>
    <col min="10979" max="10979" width="0.28515625" style="1" customWidth="1"/>
    <col min="10980" max="10980" width="1" style="1" customWidth="1"/>
    <col min="10981" max="10981" width="1.5703125" style="1" customWidth="1"/>
    <col min="10982" max="10994" width="2.7109375" style="1" customWidth="1"/>
    <col min="10995" max="10995" width="2.42578125" style="1" customWidth="1"/>
    <col min="10996" max="10996" width="0.28515625" style="1" customWidth="1"/>
    <col min="10997" max="10997" width="1.85546875" style="1" customWidth="1"/>
    <col min="10998" max="10998" width="0.85546875" style="1" customWidth="1"/>
    <col min="10999" max="11002" width="2.7109375" style="1" customWidth="1"/>
    <col min="11003" max="11003" width="3.28515625" style="1" customWidth="1"/>
    <col min="11004" max="11004" width="3.140625" style="1" customWidth="1"/>
    <col min="11005" max="11006" width="2.7109375" style="1" customWidth="1"/>
    <col min="11007" max="11008" width="0.85546875" style="1" customWidth="1"/>
    <col min="11009" max="11009" width="1" style="1" customWidth="1"/>
    <col min="11010" max="11012" width="10.85546875" style="1" customWidth="1"/>
    <col min="11013" max="11013" width="3.85546875" style="1" customWidth="1"/>
    <col min="11014" max="11014" width="7" style="1" customWidth="1"/>
    <col min="11015" max="11015" width="6.85546875" style="1" customWidth="1"/>
    <col min="11016" max="11016" width="4" style="1" customWidth="1"/>
    <col min="11017" max="11024" width="10.85546875" style="1" customWidth="1"/>
    <col min="11025" max="11025" width="0.5703125" style="1" customWidth="1"/>
    <col min="11026" max="11224" width="11.42578125" style="1"/>
    <col min="11225" max="11225" width="2.85546875" style="1" customWidth="1"/>
    <col min="11226" max="11229" width="2.7109375" style="1" customWidth="1"/>
    <col min="11230" max="11230" width="2.85546875" style="1" customWidth="1"/>
    <col min="11231" max="11233" width="2.7109375" style="1" customWidth="1"/>
    <col min="11234" max="11234" width="2.42578125" style="1" customWidth="1"/>
    <col min="11235" max="11235" width="0.28515625" style="1" customWidth="1"/>
    <col min="11236" max="11236" width="1" style="1" customWidth="1"/>
    <col min="11237" max="11237" width="1.5703125" style="1" customWidth="1"/>
    <col min="11238" max="11250" width="2.7109375" style="1" customWidth="1"/>
    <col min="11251" max="11251" width="2.42578125" style="1" customWidth="1"/>
    <col min="11252" max="11252" width="0.28515625" style="1" customWidth="1"/>
    <col min="11253" max="11253" width="1.85546875" style="1" customWidth="1"/>
    <col min="11254" max="11254" width="0.85546875" style="1" customWidth="1"/>
    <col min="11255" max="11258" width="2.7109375" style="1" customWidth="1"/>
    <col min="11259" max="11259" width="3.28515625" style="1" customWidth="1"/>
    <col min="11260" max="11260" width="3.140625" style="1" customWidth="1"/>
    <col min="11261" max="11262" width="2.7109375" style="1" customWidth="1"/>
    <col min="11263" max="11264" width="0.85546875" style="1" customWidth="1"/>
    <col min="11265" max="11265" width="1" style="1" customWidth="1"/>
    <col min="11266" max="11268" width="10.85546875" style="1" customWidth="1"/>
    <col min="11269" max="11269" width="3.85546875" style="1" customWidth="1"/>
    <col min="11270" max="11270" width="7" style="1" customWidth="1"/>
    <col min="11271" max="11271" width="6.85546875" style="1" customWidth="1"/>
    <col min="11272" max="11272" width="4" style="1" customWidth="1"/>
    <col min="11273" max="11280" width="10.85546875" style="1" customWidth="1"/>
    <col min="11281" max="11281" width="0.5703125" style="1" customWidth="1"/>
    <col min="11282" max="11480" width="11.42578125" style="1"/>
    <col min="11481" max="11481" width="2.85546875" style="1" customWidth="1"/>
    <col min="11482" max="11485" width="2.7109375" style="1" customWidth="1"/>
    <col min="11486" max="11486" width="2.85546875" style="1" customWidth="1"/>
    <col min="11487" max="11489" width="2.7109375" style="1" customWidth="1"/>
    <col min="11490" max="11490" width="2.42578125" style="1" customWidth="1"/>
    <col min="11491" max="11491" width="0.28515625" style="1" customWidth="1"/>
    <col min="11492" max="11492" width="1" style="1" customWidth="1"/>
    <col min="11493" max="11493" width="1.5703125" style="1" customWidth="1"/>
    <col min="11494" max="11506" width="2.7109375" style="1" customWidth="1"/>
    <col min="11507" max="11507" width="2.42578125" style="1" customWidth="1"/>
    <col min="11508" max="11508" width="0.28515625" style="1" customWidth="1"/>
    <col min="11509" max="11509" width="1.85546875" style="1" customWidth="1"/>
    <col min="11510" max="11510" width="0.85546875" style="1" customWidth="1"/>
    <col min="11511" max="11514" width="2.7109375" style="1" customWidth="1"/>
    <col min="11515" max="11515" width="3.28515625" style="1" customWidth="1"/>
    <col min="11516" max="11516" width="3.140625" style="1" customWidth="1"/>
    <col min="11517" max="11518" width="2.7109375" style="1" customWidth="1"/>
    <col min="11519" max="11520" width="0.85546875" style="1" customWidth="1"/>
    <col min="11521" max="11521" width="1" style="1" customWidth="1"/>
    <col min="11522" max="11524" width="10.85546875" style="1" customWidth="1"/>
    <col min="11525" max="11525" width="3.85546875" style="1" customWidth="1"/>
    <col min="11526" max="11526" width="7" style="1" customWidth="1"/>
    <col min="11527" max="11527" width="6.85546875" style="1" customWidth="1"/>
    <col min="11528" max="11528" width="4" style="1" customWidth="1"/>
    <col min="11529" max="11536" width="10.85546875" style="1" customWidth="1"/>
    <col min="11537" max="11537" width="0.5703125" style="1" customWidth="1"/>
    <col min="11538" max="11736" width="11.42578125" style="1"/>
    <col min="11737" max="11737" width="2.85546875" style="1" customWidth="1"/>
    <col min="11738" max="11741" width="2.7109375" style="1" customWidth="1"/>
    <col min="11742" max="11742" width="2.85546875" style="1" customWidth="1"/>
    <col min="11743" max="11745" width="2.7109375" style="1" customWidth="1"/>
    <col min="11746" max="11746" width="2.42578125" style="1" customWidth="1"/>
    <col min="11747" max="11747" width="0.28515625" style="1" customWidth="1"/>
    <col min="11748" max="11748" width="1" style="1" customWidth="1"/>
    <col min="11749" max="11749" width="1.5703125" style="1" customWidth="1"/>
    <col min="11750" max="11762" width="2.7109375" style="1" customWidth="1"/>
    <col min="11763" max="11763" width="2.42578125" style="1" customWidth="1"/>
    <col min="11764" max="11764" width="0.28515625" style="1" customWidth="1"/>
    <col min="11765" max="11765" width="1.85546875" style="1" customWidth="1"/>
    <col min="11766" max="11766" width="0.85546875" style="1" customWidth="1"/>
    <col min="11767" max="11770" width="2.7109375" style="1" customWidth="1"/>
    <col min="11771" max="11771" width="3.28515625" style="1" customWidth="1"/>
    <col min="11772" max="11772" width="3.140625" style="1" customWidth="1"/>
    <col min="11773" max="11774" width="2.7109375" style="1" customWidth="1"/>
    <col min="11775" max="11776" width="0.85546875" style="1" customWidth="1"/>
    <col min="11777" max="11777" width="1" style="1" customWidth="1"/>
    <col min="11778" max="11780" width="10.85546875" style="1" customWidth="1"/>
    <col min="11781" max="11781" width="3.85546875" style="1" customWidth="1"/>
    <col min="11782" max="11782" width="7" style="1" customWidth="1"/>
    <col min="11783" max="11783" width="6.85546875" style="1" customWidth="1"/>
    <col min="11784" max="11784" width="4" style="1" customWidth="1"/>
    <col min="11785" max="11792" width="10.85546875" style="1" customWidth="1"/>
    <col min="11793" max="11793" width="0.5703125" style="1" customWidth="1"/>
    <col min="11794" max="11992" width="11.42578125" style="1"/>
    <col min="11993" max="11993" width="2.85546875" style="1" customWidth="1"/>
    <col min="11994" max="11997" width="2.7109375" style="1" customWidth="1"/>
    <col min="11998" max="11998" width="2.85546875" style="1" customWidth="1"/>
    <col min="11999" max="12001" width="2.7109375" style="1" customWidth="1"/>
    <col min="12002" max="12002" width="2.42578125" style="1" customWidth="1"/>
    <col min="12003" max="12003" width="0.28515625" style="1" customWidth="1"/>
    <col min="12004" max="12004" width="1" style="1" customWidth="1"/>
    <col min="12005" max="12005" width="1.5703125" style="1" customWidth="1"/>
    <col min="12006" max="12018" width="2.7109375" style="1" customWidth="1"/>
    <col min="12019" max="12019" width="2.42578125" style="1" customWidth="1"/>
    <col min="12020" max="12020" width="0.28515625" style="1" customWidth="1"/>
    <col min="12021" max="12021" width="1.85546875" style="1" customWidth="1"/>
    <col min="12022" max="12022" width="0.85546875" style="1" customWidth="1"/>
    <col min="12023" max="12026" width="2.7109375" style="1" customWidth="1"/>
    <col min="12027" max="12027" width="3.28515625" style="1" customWidth="1"/>
    <col min="12028" max="12028" width="3.140625" style="1" customWidth="1"/>
    <col min="12029" max="12030" width="2.7109375" style="1" customWidth="1"/>
    <col min="12031" max="12032" width="0.85546875" style="1" customWidth="1"/>
    <col min="12033" max="12033" width="1" style="1" customWidth="1"/>
    <col min="12034" max="12036" width="10.85546875" style="1" customWidth="1"/>
    <col min="12037" max="12037" width="3.85546875" style="1" customWidth="1"/>
    <col min="12038" max="12038" width="7" style="1" customWidth="1"/>
    <col min="12039" max="12039" width="6.85546875" style="1" customWidth="1"/>
    <col min="12040" max="12040" width="4" style="1" customWidth="1"/>
    <col min="12041" max="12048" width="10.85546875" style="1" customWidth="1"/>
    <col min="12049" max="12049" width="0.5703125" style="1" customWidth="1"/>
    <col min="12050" max="12248" width="11.42578125" style="1"/>
    <col min="12249" max="12249" width="2.85546875" style="1" customWidth="1"/>
    <col min="12250" max="12253" width="2.7109375" style="1" customWidth="1"/>
    <col min="12254" max="12254" width="2.85546875" style="1" customWidth="1"/>
    <col min="12255" max="12257" width="2.7109375" style="1" customWidth="1"/>
    <col min="12258" max="12258" width="2.42578125" style="1" customWidth="1"/>
    <col min="12259" max="12259" width="0.28515625" style="1" customWidth="1"/>
    <col min="12260" max="12260" width="1" style="1" customWidth="1"/>
    <col min="12261" max="12261" width="1.5703125" style="1" customWidth="1"/>
    <col min="12262" max="12274" width="2.7109375" style="1" customWidth="1"/>
    <col min="12275" max="12275" width="2.42578125" style="1" customWidth="1"/>
    <col min="12276" max="12276" width="0.28515625" style="1" customWidth="1"/>
    <col min="12277" max="12277" width="1.85546875" style="1" customWidth="1"/>
    <col min="12278" max="12278" width="0.85546875" style="1" customWidth="1"/>
    <col min="12279" max="12282" width="2.7109375" style="1" customWidth="1"/>
    <col min="12283" max="12283" width="3.28515625" style="1" customWidth="1"/>
    <col min="12284" max="12284" width="3.140625" style="1" customWidth="1"/>
    <col min="12285" max="12286" width="2.7109375" style="1" customWidth="1"/>
    <col min="12287" max="12288" width="0.85546875" style="1" customWidth="1"/>
    <col min="12289" max="12289" width="1" style="1" customWidth="1"/>
    <col min="12290" max="12292" width="10.85546875" style="1" customWidth="1"/>
    <col min="12293" max="12293" width="3.85546875" style="1" customWidth="1"/>
    <col min="12294" max="12294" width="7" style="1" customWidth="1"/>
    <col min="12295" max="12295" width="6.85546875" style="1" customWidth="1"/>
    <col min="12296" max="12296" width="4" style="1" customWidth="1"/>
    <col min="12297" max="12304" width="10.85546875" style="1" customWidth="1"/>
    <col min="12305" max="12305" width="0.5703125" style="1" customWidth="1"/>
    <col min="12306" max="12504" width="11.42578125" style="1"/>
    <col min="12505" max="12505" width="2.85546875" style="1" customWidth="1"/>
    <col min="12506" max="12509" width="2.7109375" style="1" customWidth="1"/>
    <col min="12510" max="12510" width="2.85546875" style="1" customWidth="1"/>
    <col min="12511" max="12513" width="2.7109375" style="1" customWidth="1"/>
    <col min="12514" max="12514" width="2.42578125" style="1" customWidth="1"/>
    <col min="12515" max="12515" width="0.28515625" style="1" customWidth="1"/>
    <col min="12516" max="12516" width="1" style="1" customWidth="1"/>
    <col min="12517" max="12517" width="1.5703125" style="1" customWidth="1"/>
    <col min="12518" max="12530" width="2.7109375" style="1" customWidth="1"/>
    <col min="12531" max="12531" width="2.42578125" style="1" customWidth="1"/>
    <col min="12532" max="12532" width="0.28515625" style="1" customWidth="1"/>
    <col min="12533" max="12533" width="1.85546875" style="1" customWidth="1"/>
    <col min="12534" max="12534" width="0.85546875" style="1" customWidth="1"/>
    <col min="12535" max="12538" width="2.7109375" style="1" customWidth="1"/>
    <col min="12539" max="12539" width="3.28515625" style="1" customWidth="1"/>
    <col min="12540" max="12540" width="3.140625" style="1" customWidth="1"/>
    <col min="12541" max="12542" width="2.7109375" style="1" customWidth="1"/>
    <col min="12543" max="12544" width="0.85546875" style="1" customWidth="1"/>
    <col min="12545" max="12545" width="1" style="1" customWidth="1"/>
    <col min="12546" max="12548" width="10.85546875" style="1" customWidth="1"/>
    <col min="12549" max="12549" width="3.85546875" style="1" customWidth="1"/>
    <col min="12550" max="12550" width="7" style="1" customWidth="1"/>
    <col min="12551" max="12551" width="6.85546875" style="1" customWidth="1"/>
    <col min="12552" max="12552" width="4" style="1" customWidth="1"/>
    <col min="12553" max="12560" width="10.85546875" style="1" customWidth="1"/>
    <col min="12561" max="12561" width="0.5703125" style="1" customWidth="1"/>
    <col min="12562" max="12760" width="11.42578125" style="1"/>
    <col min="12761" max="12761" width="2.85546875" style="1" customWidth="1"/>
    <col min="12762" max="12765" width="2.7109375" style="1" customWidth="1"/>
    <col min="12766" max="12766" width="2.85546875" style="1" customWidth="1"/>
    <col min="12767" max="12769" width="2.7109375" style="1" customWidth="1"/>
    <col min="12770" max="12770" width="2.42578125" style="1" customWidth="1"/>
    <col min="12771" max="12771" width="0.28515625" style="1" customWidth="1"/>
    <col min="12772" max="12772" width="1" style="1" customWidth="1"/>
    <col min="12773" max="12773" width="1.5703125" style="1" customWidth="1"/>
    <col min="12774" max="12786" width="2.7109375" style="1" customWidth="1"/>
    <col min="12787" max="12787" width="2.42578125" style="1" customWidth="1"/>
    <col min="12788" max="12788" width="0.28515625" style="1" customWidth="1"/>
    <col min="12789" max="12789" width="1.85546875" style="1" customWidth="1"/>
    <col min="12790" max="12790" width="0.85546875" style="1" customWidth="1"/>
    <col min="12791" max="12794" width="2.7109375" style="1" customWidth="1"/>
    <col min="12795" max="12795" width="3.28515625" style="1" customWidth="1"/>
    <col min="12796" max="12796" width="3.140625" style="1" customWidth="1"/>
    <col min="12797" max="12798" width="2.7109375" style="1" customWidth="1"/>
    <col min="12799" max="12800" width="0.85546875" style="1" customWidth="1"/>
    <col min="12801" max="12801" width="1" style="1" customWidth="1"/>
    <col min="12802" max="12804" width="10.85546875" style="1" customWidth="1"/>
    <col min="12805" max="12805" width="3.85546875" style="1" customWidth="1"/>
    <col min="12806" max="12806" width="7" style="1" customWidth="1"/>
    <col min="12807" max="12807" width="6.85546875" style="1" customWidth="1"/>
    <col min="12808" max="12808" width="4" style="1" customWidth="1"/>
    <col min="12809" max="12816" width="10.85546875" style="1" customWidth="1"/>
    <col min="12817" max="12817" width="0.5703125" style="1" customWidth="1"/>
    <col min="12818" max="13016" width="11.42578125" style="1"/>
    <col min="13017" max="13017" width="2.85546875" style="1" customWidth="1"/>
    <col min="13018" max="13021" width="2.7109375" style="1" customWidth="1"/>
    <col min="13022" max="13022" width="2.85546875" style="1" customWidth="1"/>
    <col min="13023" max="13025" width="2.7109375" style="1" customWidth="1"/>
    <col min="13026" max="13026" width="2.42578125" style="1" customWidth="1"/>
    <col min="13027" max="13027" width="0.28515625" style="1" customWidth="1"/>
    <col min="13028" max="13028" width="1" style="1" customWidth="1"/>
    <col min="13029" max="13029" width="1.5703125" style="1" customWidth="1"/>
    <col min="13030" max="13042" width="2.7109375" style="1" customWidth="1"/>
    <col min="13043" max="13043" width="2.42578125" style="1" customWidth="1"/>
    <col min="13044" max="13044" width="0.28515625" style="1" customWidth="1"/>
    <col min="13045" max="13045" width="1.85546875" style="1" customWidth="1"/>
    <col min="13046" max="13046" width="0.85546875" style="1" customWidth="1"/>
    <col min="13047" max="13050" width="2.7109375" style="1" customWidth="1"/>
    <col min="13051" max="13051" width="3.28515625" style="1" customWidth="1"/>
    <col min="13052" max="13052" width="3.140625" style="1" customWidth="1"/>
    <col min="13053" max="13054" width="2.7109375" style="1" customWidth="1"/>
    <col min="13055" max="13056" width="0.85546875" style="1" customWidth="1"/>
    <col min="13057" max="13057" width="1" style="1" customWidth="1"/>
    <col min="13058" max="13060" width="10.85546875" style="1" customWidth="1"/>
    <col min="13061" max="13061" width="3.85546875" style="1" customWidth="1"/>
    <col min="13062" max="13062" width="7" style="1" customWidth="1"/>
    <col min="13063" max="13063" width="6.85546875" style="1" customWidth="1"/>
    <col min="13064" max="13064" width="4" style="1" customWidth="1"/>
    <col min="13065" max="13072" width="10.85546875" style="1" customWidth="1"/>
    <col min="13073" max="13073" width="0.5703125" style="1" customWidth="1"/>
    <col min="13074" max="13272" width="11.42578125" style="1"/>
    <col min="13273" max="13273" width="2.85546875" style="1" customWidth="1"/>
    <col min="13274" max="13277" width="2.7109375" style="1" customWidth="1"/>
    <col min="13278" max="13278" width="2.85546875" style="1" customWidth="1"/>
    <col min="13279" max="13281" width="2.7109375" style="1" customWidth="1"/>
    <col min="13282" max="13282" width="2.42578125" style="1" customWidth="1"/>
    <col min="13283" max="13283" width="0.28515625" style="1" customWidth="1"/>
    <col min="13284" max="13284" width="1" style="1" customWidth="1"/>
    <col min="13285" max="13285" width="1.5703125" style="1" customWidth="1"/>
    <col min="13286" max="13298" width="2.7109375" style="1" customWidth="1"/>
    <col min="13299" max="13299" width="2.42578125" style="1" customWidth="1"/>
    <col min="13300" max="13300" width="0.28515625" style="1" customWidth="1"/>
    <col min="13301" max="13301" width="1.85546875" style="1" customWidth="1"/>
    <col min="13302" max="13302" width="0.85546875" style="1" customWidth="1"/>
    <col min="13303" max="13306" width="2.7109375" style="1" customWidth="1"/>
    <col min="13307" max="13307" width="3.28515625" style="1" customWidth="1"/>
    <col min="13308" max="13308" width="3.140625" style="1" customWidth="1"/>
    <col min="13309" max="13310" width="2.7109375" style="1" customWidth="1"/>
    <col min="13311" max="13312" width="0.85546875" style="1" customWidth="1"/>
    <col min="13313" max="13313" width="1" style="1" customWidth="1"/>
    <col min="13314" max="13316" width="10.85546875" style="1" customWidth="1"/>
    <col min="13317" max="13317" width="3.85546875" style="1" customWidth="1"/>
    <col min="13318" max="13318" width="7" style="1" customWidth="1"/>
    <col min="13319" max="13319" width="6.85546875" style="1" customWidth="1"/>
    <col min="13320" max="13320" width="4" style="1" customWidth="1"/>
    <col min="13321" max="13328" width="10.85546875" style="1" customWidth="1"/>
    <col min="13329" max="13329" width="0.5703125" style="1" customWidth="1"/>
    <col min="13330" max="13528" width="11.42578125" style="1"/>
    <col min="13529" max="13529" width="2.85546875" style="1" customWidth="1"/>
    <col min="13530" max="13533" width="2.7109375" style="1" customWidth="1"/>
    <col min="13534" max="13534" width="2.85546875" style="1" customWidth="1"/>
    <col min="13535" max="13537" width="2.7109375" style="1" customWidth="1"/>
    <col min="13538" max="13538" width="2.42578125" style="1" customWidth="1"/>
    <col min="13539" max="13539" width="0.28515625" style="1" customWidth="1"/>
    <col min="13540" max="13540" width="1" style="1" customWidth="1"/>
    <col min="13541" max="13541" width="1.5703125" style="1" customWidth="1"/>
    <col min="13542" max="13554" width="2.7109375" style="1" customWidth="1"/>
    <col min="13555" max="13555" width="2.42578125" style="1" customWidth="1"/>
    <col min="13556" max="13556" width="0.28515625" style="1" customWidth="1"/>
    <col min="13557" max="13557" width="1.85546875" style="1" customWidth="1"/>
    <col min="13558" max="13558" width="0.85546875" style="1" customWidth="1"/>
    <col min="13559" max="13562" width="2.7109375" style="1" customWidth="1"/>
    <col min="13563" max="13563" width="3.28515625" style="1" customWidth="1"/>
    <col min="13564" max="13564" width="3.140625" style="1" customWidth="1"/>
    <col min="13565" max="13566" width="2.7109375" style="1" customWidth="1"/>
    <col min="13567" max="13568" width="0.85546875" style="1" customWidth="1"/>
    <col min="13569" max="13569" width="1" style="1" customWidth="1"/>
    <col min="13570" max="13572" width="10.85546875" style="1" customWidth="1"/>
    <col min="13573" max="13573" width="3.85546875" style="1" customWidth="1"/>
    <col min="13574" max="13574" width="7" style="1" customWidth="1"/>
    <col min="13575" max="13575" width="6.85546875" style="1" customWidth="1"/>
    <col min="13576" max="13576" width="4" style="1" customWidth="1"/>
    <col min="13577" max="13584" width="10.85546875" style="1" customWidth="1"/>
    <col min="13585" max="13585" width="0.5703125" style="1" customWidth="1"/>
    <col min="13586" max="13784" width="11.42578125" style="1"/>
    <col min="13785" max="13785" width="2.85546875" style="1" customWidth="1"/>
    <col min="13786" max="13789" width="2.7109375" style="1" customWidth="1"/>
    <col min="13790" max="13790" width="2.85546875" style="1" customWidth="1"/>
    <col min="13791" max="13793" width="2.7109375" style="1" customWidth="1"/>
    <col min="13794" max="13794" width="2.42578125" style="1" customWidth="1"/>
    <col min="13795" max="13795" width="0.28515625" style="1" customWidth="1"/>
    <col min="13796" max="13796" width="1" style="1" customWidth="1"/>
    <col min="13797" max="13797" width="1.5703125" style="1" customWidth="1"/>
    <col min="13798" max="13810" width="2.7109375" style="1" customWidth="1"/>
    <col min="13811" max="13811" width="2.42578125" style="1" customWidth="1"/>
    <col min="13812" max="13812" width="0.28515625" style="1" customWidth="1"/>
    <col min="13813" max="13813" width="1.85546875" style="1" customWidth="1"/>
    <col min="13814" max="13814" width="0.85546875" style="1" customWidth="1"/>
    <col min="13815" max="13818" width="2.7109375" style="1" customWidth="1"/>
    <col min="13819" max="13819" width="3.28515625" style="1" customWidth="1"/>
    <col min="13820" max="13820" width="3.140625" style="1" customWidth="1"/>
    <col min="13821" max="13822" width="2.7109375" style="1" customWidth="1"/>
    <col min="13823" max="13824" width="0.85546875" style="1" customWidth="1"/>
    <col min="13825" max="13825" width="1" style="1" customWidth="1"/>
    <col min="13826" max="13828" width="10.85546875" style="1" customWidth="1"/>
    <col min="13829" max="13829" width="3.85546875" style="1" customWidth="1"/>
    <col min="13830" max="13830" width="7" style="1" customWidth="1"/>
    <col min="13831" max="13831" width="6.85546875" style="1" customWidth="1"/>
    <col min="13832" max="13832" width="4" style="1" customWidth="1"/>
    <col min="13833" max="13840" width="10.85546875" style="1" customWidth="1"/>
    <col min="13841" max="13841" width="0.5703125" style="1" customWidth="1"/>
    <col min="13842" max="14040" width="11.42578125" style="1"/>
    <col min="14041" max="14041" width="2.85546875" style="1" customWidth="1"/>
    <col min="14042" max="14045" width="2.7109375" style="1" customWidth="1"/>
    <col min="14046" max="14046" width="2.85546875" style="1" customWidth="1"/>
    <col min="14047" max="14049" width="2.7109375" style="1" customWidth="1"/>
    <col min="14050" max="14050" width="2.42578125" style="1" customWidth="1"/>
    <col min="14051" max="14051" width="0.28515625" style="1" customWidth="1"/>
    <col min="14052" max="14052" width="1" style="1" customWidth="1"/>
    <col min="14053" max="14053" width="1.5703125" style="1" customWidth="1"/>
    <col min="14054" max="14066" width="2.7109375" style="1" customWidth="1"/>
    <col min="14067" max="14067" width="2.42578125" style="1" customWidth="1"/>
    <col min="14068" max="14068" width="0.28515625" style="1" customWidth="1"/>
    <col min="14069" max="14069" width="1.85546875" style="1" customWidth="1"/>
    <col min="14070" max="14070" width="0.85546875" style="1" customWidth="1"/>
    <col min="14071" max="14074" width="2.7109375" style="1" customWidth="1"/>
    <col min="14075" max="14075" width="3.28515625" style="1" customWidth="1"/>
    <col min="14076" max="14076" width="3.140625" style="1" customWidth="1"/>
    <col min="14077" max="14078" width="2.7109375" style="1" customWidth="1"/>
    <col min="14079" max="14080" width="0.85546875" style="1" customWidth="1"/>
    <col min="14081" max="14081" width="1" style="1" customWidth="1"/>
    <col min="14082" max="14084" width="10.85546875" style="1" customWidth="1"/>
    <col min="14085" max="14085" width="3.85546875" style="1" customWidth="1"/>
    <col min="14086" max="14086" width="7" style="1" customWidth="1"/>
    <col min="14087" max="14087" width="6.85546875" style="1" customWidth="1"/>
    <col min="14088" max="14088" width="4" style="1" customWidth="1"/>
    <col min="14089" max="14096" width="10.85546875" style="1" customWidth="1"/>
    <col min="14097" max="14097" width="0.5703125" style="1" customWidth="1"/>
    <col min="14098" max="14296" width="11.42578125" style="1"/>
    <col min="14297" max="14297" width="2.85546875" style="1" customWidth="1"/>
    <col min="14298" max="14301" width="2.7109375" style="1" customWidth="1"/>
    <col min="14302" max="14302" width="2.85546875" style="1" customWidth="1"/>
    <col min="14303" max="14305" width="2.7109375" style="1" customWidth="1"/>
    <col min="14306" max="14306" width="2.42578125" style="1" customWidth="1"/>
    <col min="14307" max="14307" width="0.28515625" style="1" customWidth="1"/>
    <col min="14308" max="14308" width="1" style="1" customWidth="1"/>
    <col min="14309" max="14309" width="1.5703125" style="1" customWidth="1"/>
    <col min="14310" max="14322" width="2.7109375" style="1" customWidth="1"/>
    <col min="14323" max="14323" width="2.42578125" style="1" customWidth="1"/>
    <col min="14324" max="14324" width="0.28515625" style="1" customWidth="1"/>
    <col min="14325" max="14325" width="1.85546875" style="1" customWidth="1"/>
    <col min="14326" max="14326" width="0.85546875" style="1" customWidth="1"/>
    <col min="14327" max="14330" width="2.7109375" style="1" customWidth="1"/>
    <col min="14331" max="14331" width="3.28515625" style="1" customWidth="1"/>
    <col min="14332" max="14332" width="3.140625" style="1" customWidth="1"/>
    <col min="14333" max="14334" width="2.7109375" style="1" customWidth="1"/>
    <col min="14335" max="14336" width="0.85546875" style="1" customWidth="1"/>
    <col min="14337" max="14337" width="1" style="1" customWidth="1"/>
    <col min="14338" max="14340" width="10.85546875" style="1" customWidth="1"/>
    <col min="14341" max="14341" width="3.85546875" style="1" customWidth="1"/>
    <col min="14342" max="14342" width="7" style="1" customWidth="1"/>
    <col min="14343" max="14343" width="6.85546875" style="1" customWidth="1"/>
    <col min="14344" max="14344" width="4" style="1" customWidth="1"/>
    <col min="14345" max="14352" width="10.85546875" style="1" customWidth="1"/>
    <col min="14353" max="14353" width="0.5703125" style="1" customWidth="1"/>
    <col min="14354" max="14552" width="11.42578125" style="1"/>
    <col min="14553" max="14553" width="2.85546875" style="1" customWidth="1"/>
    <col min="14554" max="14557" width="2.7109375" style="1" customWidth="1"/>
    <col min="14558" max="14558" width="2.85546875" style="1" customWidth="1"/>
    <col min="14559" max="14561" width="2.7109375" style="1" customWidth="1"/>
    <col min="14562" max="14562" width="2.42578125" style="1" customWidth="1"/>
    <col min="14563" max="14563" width="0.28515625" style="1" customWidth="1"/>
    <col min="14564" max="14564" width="1" style="1" customWidth="1"/>
    <col min="14565" max="14565" width="1.5703125" style="1" customWidth="1"/>
    <col min="14566" max="14578" width="2.7109375" style="1" customWidth="1"/>
    <col min="14579" max="14579" width="2.42578125" style="1" customWidth="1"/>
    <col min="14580" max="14580" width="0.28515625" style="1" customWidth="1"/>
    <col min="14581" max="14581" width="1.85546875" style="1" customWidth="1"/>
    <col min="14582" max="14582" width="0.85546875" style="1" customWidth="1"/>
    <col min="14583" max="14586" width="2.7109375" style="1" customWidth="1"/>
    <col min="14587" max="14587" width="3.28515625" style="1" customWidth="1"/>
    <col min="14588" max="14588" width="3.140625" style="1" customWidth="1"/>
    <col min="14589" max="14590" width="2.7109375" style="1" customWidth="1"/>
    <col min="14591" max="14592" width="0.85546875" style="1" customWidth="1"/>
    <col min="14593" max="14593" width="1" style="1" customWidth="1"/>
    <col min="14594" max="14596" width="10.85546875" style="1" customWidth="1"/>
    <col min="14597" max="14597" width="3.85546875" style="1" customWidth="1"/>
    <col min="14598" max="14598" width="7" style="1" customWidth="1"/>
    <col min="14599" max="14599" width="6.85546875" style="1" customWidth="1"/>
    <col min="14600" max="14600" width="4" style="1" customWidth="1"/>
    <col min="14601" max="14608" width="10.85546875" style="1" customWidth="1"/>
    <col min="14609" max="14609" width="0.5703125" style="1" customWidth="1"/>
    <col min="14610" max="14808" width="11.42578125" style="1"/>
    <col min="14809" max="14809" width="2.85546875" style="1" customWidth="1"/>
    <col min="14810" max="14813" width="2.7109375" style="1" customWidth="1"/>
    <col min="14814" max="14814" width="2.85546875" style="1" customWidth="1"/>
    <col min="14815" max="14817" width="2.7109375" style="1" customWidth="1"/>
    <col min="14818" max="14818" width="2.42578125" style="1" customWidth="1"/>
    <col min="14819" max="14819" width="0.28515625" style="1" customWidth="1"/>
    <col min="14820" max="14820" width="1" style="1" customWidth="1"/>
    <col min="14821" max="14821" width="1.5703125" style="1" customWidth="1"/>
    <col min="14822" max="14834" width="2.7109375" style="1" customWidth="1"/>
    <col min="14835" max="14835" width="2.42578125" style="1" customWidth="1"/>
    <col min="14836" max="14836" width="0.28515625" style="1" customWidth="1"/>
    <col min="14837" max="14837" width="1.85546875" style="1" customWidth="1"/>
    <col min="14838" max="14838" width="0.85546875" style="1" customWidth="1"/>
    <col min="14839" max="14842" width="2.7109375" style="1" customWidth="1"/>
    <col min="14843" max="14843" width="3.28515625" style="1" customWidth="1"/>
    <col min="14844" max="14844" width="3.140625" style="1" customWidth="1"/>
    <col min="14845" max="14846" width="2.7109375" style="1" customWidth="1"/>
    <col min="14847" max="14848" width="0.85546875" style="1" customWidth="1"/>
    <col min="14849" max="14849" width="1" style="1" customWidth="1"/>
    <col min="14850" max="14852" width="10.85546875" style="1" customWidth="1"/>
    <col min="14853" max="14853" width="3.85546875" style="1" customWidth="1"/>
    <col min="14854" max="14854" width="7" style="1" customWidth="1"/>
    <col min="14855" max="14855" width="6.85546875" style="1" customWidth="1"/>
    <col min="14856" max="14856" width="4" style="1" customWidth="1"/>
    <col min="14857" max="14864" width="10.85546875" style="1" customWidth="1"/>
    <col min="14865" max="14865" width="0.5703125" style="1" customWidth="1"/>
    <col min="14866" max="15064" width="11.42578125" style="1"/>
    <col min="15065" max="15065" width="2.85546875" style="1" customWidth="1"/>
    <col min="15066" max="15069" width="2.7109375" style="1" customWidth="1"/>
    <col min="15070" max="15070" width="2.85546875" style="1" customWidth="1"/>
    <col min="15071" max="15073" width="2.7109375" style="1" customWidth="1"/>
    <col min="15074" max="15074" width="2.42578125" style="1" customWidth="1"/>
    <col min="15075" max="15075" width="0.28515625" style="1" customWidth="1"/>
    <col min="15076" max="15076" width="1" style="1" customWidth="1"/>
    <col min="15077" max="15077" width="1.5703125" style="1" customWidth="1"/>
    <col min="15078" max="15090" width="2.7109375" style="1" customWidth="1"/>
    <col min="15091" max="15091" width="2.42578125" style="1" customWidth="1"/>
    <col min="15092" max="15092" width="0.28515625" style="1" customWidth="1"/>
    <col min="15093" max="15093" width="1.85546875" style="1" customWidth="1"/>
    <col min="15094" max="15094" width="0.85546875" style="1" customWidth="1"/>
    <col min="15095" max="15098" width="2.7109375" style="1" customWidth="1"/>
    <col min="15099" max="15099" width="3.28515625" style="1" customWidth="1"/>
    <col min="15100" max="15100" width="3.140625" style="1" customWidth="1"/>
    <col min="15101" max="15102" width="2.7109375" style="1" customWidth="1"/>
    <col min="15103" max="15104" width="0.85546875" style="1" customWidth="1"/>
    <col min="15105" max="15105" width="1" style="1" customWidth="1"/>
    <col min="15106" max="15108" width="10.85546875" style="1" customWidth="1"/>
    <col min="15109" max="15109" width="3.85546875" style="1" customWidth="1"/>
    <col min="15110" max="15110" width="7" style="1" customWidth="1"/>
    <col min="15111" max="15111" width="6.85546875" style="1" customWidth="1"/>
    <col min="15112" max="15112" width="4" style="1" customWidth="1"/>
    <col min="15113" max="15120" width="10.85546875" style="1" customWidth="1"/>
    <col min="15121" max="15121" width="0.5703125" style="1" customWidth="1"/>
    <col min="15122" max="15320" width="11.42578125" style="1"/>
    <col min="15321" max="15321" width="2.85546875" style="1" customWidth="1"/>
    <col min="15322" max="15325" width="2.7109375" style="1" customWidth="1"/>
    <col min="15326" max="15326" width="2.85546875" style="1" customWidth="1"/>
    <col min="15327" max="15329" width="2.7109375" style="1" customWidth="1"/>
    <col min="15330" max="15330" width="2.42578125" style="1" customWidth="1"/>
    <col min="15331" max="15331" width="0.28515625" style="1" customWidth="1"/>
    <col min="15332" max="15332" width="1" style="1" customWidth="1"/>
    <col min="15333" max="15333" width="1.5703125" style="1" customWidth="1"/>
    <col min="15334" max="15346" width="2.7109375" style="1" customWidth="1"/>
    <col min="15347" max="15347" width="2.42578125" style="1" customWidth="1"/>
    <col min="15348" max="15348" width="0.28515625" style="1" customWidth="1"/>
    <col min="15349" max="15349" width="1.85546875" style="1" customWidth="1"/>
    <col min="15350" max="15350" width="0.85546875" style="1" customWidth="1"/>
    <col min="15351" max="15354" width="2.7109375" style="1" customWidth="1"/>
    <col min="15355" max="15355" width="3.28515625" style="1" customWidth="1"/>
    <col min="15356" max="15356" width="3.140625" style="1" customWidth="1"/>
    <col min="15357" max="15358" width="2.7109375" style="1" customWidth="1"/>
    <col min="15359" max="15360" width="0.85546875" style="1" customWidth="1"/>
    <col min="15361" max="15361" width="1" style="1" customWidth="1"/>
    <col min="15362" max="15364" width="10.85546875" style="1" customWidth="1"/>
    <col min="15365" max="15365" width="3.85546875" style="1" customWidth="1"/>
    <col min="15366" max="15366" width="7" style="1" customWidth="1"/>
    <col min="15367" max="15367" width="6.85546875" style="1" customWidth="1"/>
    <col min="15368" max="15368" width="4" style="1" customWidth="1"/>
    <col min="15369" max="15376" width="10.85546875" style="1" customWidth="1"/>
    <col min="15377" max="15377" width="0.5703125" style="1" customWidth="1"/>
    <col min="15378" max="15576" width="11.42578125" style="1"/>
    <col min="15577" max="15577" width="2.85546875" style="1" customWidth="1"/>
    <col min="15578" max="15581" width="2.7109375" style="1" customWidth="1"/>
    <col min="15582" max="15582" width="2.85546875" style="1" customWidth="1"/>
    <col min="15583" max="15585" width="2.7109375" style="1" customWidth="1"/>
    <col min="15586" max="15586" width="2.42578125" style="1" customWidth="1"/>
    <col min="15587" max="15587" width="0.28515625" style="1" customWidth="1"/>
    <col min="15588" max="15588" width="1" style="1" customWidth="1"/>
    <col min="15589" max="15589" width="1.5703125" style="1" customWidth="1"/>
    <col min="15590" max="15602" width="2.7109375" style="1" customWidth="1"/>
    <col min="15603" max="15603" width="2.42578125" style="1" customWidth="1"/>
    <col min="15604" max="15604" width="0.28515625" style="1" customWidth="1"/>
    <col min="15605" max="15605" width="1.85546875" style="1" customWidth="1"/>
    <col min="15606" max="15606" width="0.85546875" style="1" customWidth="1"/>
    <col min="15607" max="15610" width="2.7109375" style="1" customWidth="1"/>
    <col min="15611" max="15611" width="3.28515625" style="1" customWidth="1"/>
    <col min="15612" max="15612" width="3.140625" style="1" customWidth="1"/>
    <col min="15613" max="15614" width="2.7109375" style="1" customWidth="1"/>
    <col min="15615" max="15616" width="0.85546875" style="1" customWidth="1"/>
    <col min="15617" max="15617" width="1" style="1" customWidth="1"/>
    <col min="15618" max="15620" width="10.85546875" style="1" customWidth="1"/>
    <col min="15621" max="15621" width="3.85546875" style="1" customWidth="1"/>
    <col min="15622" max="15622" width="7" style="1" customWidth="1"/>
    <col min="15623" max="15623" width="6.85546875" style="1" customWidth="1"/>
    <col min="15624" max="15624" width="4" style="1" customWidth="1"/>
    <col min="15625" max="15632" width="10.85546875" style="1" customWidth="1"/>
    <col min="15633" max="15633" width="0.5703125" style="1" customWidth="1"/>
    <col min="15634" max="15832" width="11.42578125" style="1"/>
    <col min="15833" max="15833" width="2.85546875" style="1" customWidth="1"/>
    <col min="15834" max="15837" width="2.7109375" style="1" customWidth="1"/>
    <col min="15838" max="15838" width="2.85546875" style="1" customWidth="1"/>
    <col min="15839" max="15841" width="2.7109375" style="1" customWidth="1"/>
    <col min="15842" max="15842" width="2.42578125" style="1" customWidth="1"/>
    <col min="15843" max="15843" width="0.28515625" style="1" customWidth="1"/>
    <col min="15844" max="15844" width="1" style="1" customWidth="1"/>
    <col min="15845" max="15845" width="1.5703125" style="1" customWidth="1"/>
    <col min="15846" max="15858" width="2.7109375" style="1" customWidth="1"/>
    <col min="15859" max="15859" width="2.42578125" style="1" customWidth="1"/>
    <col min="15860" max="15860" width="0.28515625" style="1" customWidth="1"/>
    <col min="15861" max="15861" width="1.85546875" style="1" customWidth="1"/>
    <col min="15862" max="15862" width="0.85546875" style="1" customWidth="1"/>
    <col min="15863" max="15866" width="2.7109375" style="1" customWidth="1"/>
    <col min="15867" max="15867" width="3.28515625" style="1" customWidth="1"/>
    <col min="15868" max="15868" width="3.140625" style="1" customWidth="1"/>
    <col min="15869" max="15870" width="2.7109375" style="1" customWidth="1"/>
    <col min="15871" max="15872" width="0.85546875" style="1" customWidth="1"/>
    <col min="15873" max="15873" width="1" style="1" customWidth="1"/>
    <col min="15874" max="15876" width="10.85546875" style="1" customWidth="1"/>
    <col min="15877" max="15877" width="3.85546875" style="1" customWidth="1"/>
    <col min="15878" max="15878" width="7" style="1" customWidth="1"/>
    <col min="15879" max="15879" width="6.85546875" style="1" customWidth="1"/>
    <col min="15880" max="15880" width="4" style="1" customWidth="1"/>
    <col min="15881" max="15888" width="10.85546875" style="1" customWidth="1"/>
    <col min="15889" max="15889" width="0.5703125" style="1" customWidth="1"/>
    <col min="15890" max="16088" width="11.42578125" style="1"/>
    <col min="16089" max="16089" width="2.85546875" style="1" customWidth="1"/>
    <col min="16090" max="16093" width="2.7109375" style="1" customWidth="1"/>
    <col min="16094" max="16094" width="2.85546875" style="1" customWidth="1"/>
    <col min="16095" max="16097" width="2.7109375" style="1" customWidth="1"/>
    <col min="16098" max="16098" width="2.42578125" style="1" customWidth="1"/>
    <col min="16099" max="16099" width="0.28515625" style="1" customWidth="1"/>
    <col min="16100" max="16100" width="1" style="1" customWidth="1"/>
    <col min="16101" max="16101" width="1.5703125" style="1" customWidth="1"/>
    <col min="16102" max="16114" width="2.7109375" style="1" customWidth="1"/>
    <col min="16115" max="16115" width="2.42578125" style="1" customWidth="1"/>
    <col min="16116" max="16116" width="0.28515625" style="1" customWidth="1"/>
    <col min="16117" max="16117" width="1.85546875" style="1" customWidth="1"/>
    <col min="16118" max="16118" width="0.85546875" style="1" customWidth="1"/>
    <col min="16119" max="16122" width="2.7109375" style="1" customWidth="1"/>
    <col min="16123" max="16123" width="3.28515625" style="1" customWidth="1"/>
    <col min="16124" max="16124" width="3.140625" style="1" customWidth="1"/>
    <col min="16125" max="16126" width="2.7109375" style="1" customWidth="1"/>
    <col min="16127" max="16128" width="0.85546875" style="1" customWidth="1"/>
    <col min="16129" max="16129" width="1" style="1" customWidth="1"/>
    <col min="16130" max="16132" width="10.85546875" style="1" customWidth="1"/>
    <col min="16133" max="16133" width="3.85546875" style="1" customWidth="1"/>
    <col min="16134" max="16134" width="7" style="1" customWidth="1"/>
    <col min="16135" max="16135" width="6.85546875" style="1" customWidth="1"/>
    <col min="16136" max="16136" width="4" style="1" customWidth="1"/>
    <col min="16137" max="16144" width="10.85546875" style="1" customWidth="1"/>
    <col min="16145" max="16145" width="0.5703125" style="1" customWidth="1"/>
    <col min="16146" max="16384" width="11.42578125" style="1"/>
  </cols>
  <sheetData>
    <row r="1" spans="1:23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3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1"/>
    </row>
    <row r="3" spans="1:23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1"/>
    </row>
    <row r="4" spans="1:23" ht="7.5" customHeight="1" x14ac:dyDescent="0.25"/>
    <row r="5" spans="1:23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3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f>+I7+I8</f>
        <v>100646413500</v>
      </c>
      <c r="J6" s="6">
        <f>+J7+J8</f>
        <v>99009983549.300003</v>
      </c>
      <c r="K6" s="6">
        <v>1636429950.6999969</v>
      </c>
      <c r="L6" s="6">
        <f>+L7+L8</f>
        <v>0</v>
      </c>
      <c r="M6" s="6">
        <f t="shared" ref="M6:U6" si="2">+M7+M8</f>
        <v>85208423263.200012</v>
      </c>
      <c r="N6" s="6">
        <f t="shared" si="2"/>
        <v>13801560286.1</v>
      </c>
      <c r="O6" s="6">
        <f t="shared" si="2"/>
        <v>81461820608.25</v>
      </c>
      <c r="P6" s="6">
        <f t="shared" si="2"/>
        <v>3746602654.9499998</v>
      </c>
      <c r="Q6" s="6">
        <f t="shared" si="2"/>
        <v>81230251491</v>
      </c>
      <c r="R6" s="6">
        <f t="shared" si="2"/>
        <v>231569117.25</v>
      </c>
      <c r="S6" s="6">
        <f t="shared" si="2"/>
        <v>81230251491</v>
      </c>
      <c r="T6" s="6">
        <f t="shared" si="2"/>
        <v>0</v>
      </c>
      <c r="U6" s="6">
        <f t="shared" si="2"/>
        <v>312711392</v>
      </c>
    </row>
    <row r="7" spans="1:23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+F9+F48+F122</f>
        <v>101233630000</v>
      </c>
      <c r="G7" s="15">
        <f t="shared" si="0"/>
        <v>0</v>
      </c>
      <c r="H7" s="15">
        <f>+H9+H48+H122</f>
        <v>-1881681500</v>
      </c>
      <c r="I7" s="15">
        <v>99351948500</v>
      </c>
      <c r="J7" s="15">
        <v>97735093905.600006</v>
      </c>
      <c r="K7" s="15">
        <v>1616854594.3999939</v>
      </c>
      <c r="L7" s="15">
        <v>0</v>
      </c>
      <c r="M7" s="15">
        <v>84684179875.350006</v>
      </c>
      <c r="N7" s="15">
        <v>13050914030.25</v>
      </c>
      <c r="O7" s="15">
        <v>80966538773.690002</v>
      </c>
      <c r="P7" s="15">
        <v>3717641101.6599998</v>
      </c>
      <c r="Q7" s="15">
        <v>80807745487.490005</v>
      </c>
      <c r="R7" s="15">
        <v>158793286.19999999</v>
      </c>
      <c r="S7" s="15">
        <v>80807745487.490005</v>
      </c>
      <c r="T7" s="15">
        <v>0</v>
      </c>
      <c r="U7" s="15">
        <v>312711392</v>
      </c>
    </row>
    <row r="8" spans="1:23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1274889643.7</v>
      </c>
      <c r="K8" s="15">
        <v>19575356.299999952</v>
      </c>
      <c r="L8" s="15">
        <v>0</v>
      </c>
      <c r="M8" s="15">
        <v>524243387.85000002</v>
      </c>
      <c r="N8" s="15">
        <v>750646255.85000002</v>
      </c>
      <c r="O8" s="15">
        <v>495281834.56</v>
      </c>
      <c r="P8" s="15">
        <v>28961553.289999999</v>
      </c>
      <c r="Q8" s="15">
        <v>422506003.50999999</v>
      </c>
      <c r="R8" s="15">
        <v>72775831.049999997</v>
      </c>
      <c r="S8" s="15">
        <v>422506003.50999999</v>
      </c>
      <c r="T8" s="15">
        <v>0</v>
      </c>
      <c r="U8" s="15">
        <v>0</v>
      </c>
    </row>
    <row r="9" spans="1:23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v>86455621502</v>
      </c>
      <c r="J9" s="15">
        <v>85669667627.929993</v>
      </c>
      <c r="K9" s="15">
        <v>785953874.07000732</v>
      </c>
      <c r="L9" s="15">
        <v>0</v>
      </c>
      <c r="M9" s="15">
        <v>72866010159.929993</v>
      </c>
      <c r="N9" s="15">
        <v>12803657468</v>
      </c>
      <c r="O9" s="15">
        <v>71296001457.360001</v>
      </c>
      <c r="P9" s="15">
        <v>1570008702.5699999</v>
      </c>
      <c r="Q9" s="15">
        <v>71293201457.360001</v>
      </c>
      <c r="R9" s="15">
        <v>2800000</v>
      </c>
      <c r="S9" s="15">
        <v>71293201457.360001</v>
      </c>
      <c r="T9" s="15">
        <v>0</v>
      </c>
      <c r="U9" s="15">
        <v>224114808</v>
      </c>
    </row>
    <row r="10" spans="1:23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v>86455621502</v>
      </c>
      <c r="J10" s="15">
        <v>85669667627.929993</v>
      </c>
      <c r="K10" s="15">
        <v>785953874.07000732</v>
      </c>
      <c r="L10" s="15">
        <v>0</v>
      </c>
      <c r="M10" s="15">
        <v>72866010159.929993</v>
      </c>
      <c r="N10" s="15">
        <v>12803657468</v>
      </c>
      <c r="O10" s="15">
        <v>71296001457.360001</v>
      </c>
      <c r="P10" s="15">
        <v>1570008702.5699999</v>
      </c>
      <c r="Q10" s="15">
        <v>71293201457.360001</v>
      </c>
      <c r="R10" s="15">
        <v>2800000</v>
      </c>
      <c r="S10" s="15">
        <v>71293201457.360001</v>
      </c>
      <c r="T10" s="15">
        <v>0</v>
      </c>
      <c r="U10" s="15">
        <v>224114808</v>
      </c>
    </row>
    <row r="11" spans="1:23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v>58404134251</v>
      </c>
      <c r="J11" s="15">
        <v>58268186766</v>
      </c>
      <c r="K11" s="15">
        <v>135947485</v>
      </c>
      <c r="L11" s="16">
        <v>0</v>
      </c>
      <c r="M11" s="15">
        <v>48464137042</v>
      </c>
      <c r="N11" s="15">
        <v>9804049724</v>
      </c>
      <c r="O11" s="15">
        <v>48274080916.32</v>
      </c>
      <c r="P11" s="15">
        <v>190056125.68000001</v>
      </c>
      <c r="Q11" s="15">
        <v>48274080916.32</v>
      </c>
      <c r="R11" s="15">
        <v>0</v>
      </c>
      <c r="S11" s="15">
        <v>48274080916.32</v>
      </c>
      <c r="T11" s="15">
        <v>0</v>
      </c>
      <c r="U11" s="15">
        <v>223437208</v>
      </c>
    </row>
    <row r="12" spans="1:23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11066466077</v>
      </c>
      <c r="H12" s="15">
        <v>0</v>
      </c>
      <c r="I12" s="15">
        <v>45635466077</v>
      </c>
      <c r="J12" s="15">
        <v>45629518592</v>
      </c>
      <c r="K12" s="15">
        <v>5947485</v>
      </c>
      <c r="L12" s="16">
        <v>0</v>
      </c>
      <c r="M12" s="16">
        <v>41052849551</v>
      </c>
      <c r="N12" s="15">
        <v>4576669041</v>
      </c>
      <c r="O12" s="15">
        <v>40898838126.410004</v>
      </c>
      <c r="P12" s="15">
        <v>154011424.59</v>
      </c>
      <c r="Q12" s="15">
        <v>40898838126.410004</v>
      </c>
      <c r="R12" s="15">
        <v>0</v>
      </c>
      <c r="S12" s="15">
        <v>40898838126.410004</v>
      </c>
      <c r="T12" s="15">
        <v>0</v>
      </c>
      <c r="U12" s="15">
        <v>212139887</v>
      </c>
    </row>
    <row r="13" spans="1:23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9980466077</v>
      </c>
      <c r="H13" s="18">
        <v>0</v>
      </c>
      <c r="I13" s="18">
        <v>42372466077</v>
      </c>
      <c r="J13" s="18">
        <v>42372433397</v>
      </c>
      <c r="K13" s="18">
        <v>32680</v>
      </c>
      <c r="L13" s="19">
        <v>0</v>
      </c>
      <c r="M13" s="19">
        <v>38422794599</v>
      </c>
      <c r="N13" s="18">
        <v>3949638798</v>
      </c>
      <c r="O13" s="18">
        <v>38310715317.309998</v>
      </c>
      <c r="P13" s="18">
        <v>112079281.69</v>
      </c>
      <c r="Q13" s="18">
        <v>38310715317.309998</v>
      </c>
      <c r="R13" s="18">
        <v>0</v>
      </c>
      <c r="S13" s="18">
        <v>38310715317.309998</v>
      </c>
      <c r="T13" s="18">
        <v>0</v>
      </c>
      <c r="U13" s="18">
        <v>931204</v>
      </c>
      <c r="W13" s="49"/>
    </row>
    <row r="14" spans="1:23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836000000</v>
      </c>
      <c r="H14" s="18">
        <v>0</v>
      </c>
      <c r="I14" s="18">
        <v>2763000000</v>
      </c>
      <c r="J14" s="18">
        <v>2763000000</v>
      </c>
      <c r="K14" s="18">
        <v>0</v>
      </c>
      <c r="L14" s="19">
        <v>0</v>
      </c>
      <c r="M14" s="19">
        <v>2239281453</v>
      </c>
      <c r="N14" s="18">
        <v>523718547</v>
      </c>
      <c r="O14" s="18">
        <v>2231845199.7199998</v>
      </c>
      <c r="P14" s="18">
        <v>7436253.2800000003</v>
      </c>
      <c r="Q14" s="18">
        <v>2231845199.7199998</v>
      </c>
      <c r="R14" s="18">
        <v>0</v>
      </c>
      <c r="S14" s="18">
        <v>2231845199.7199998</v>
      </c>
      <c r="T14" s="18">
        <v>0</v>
      </c>
      <c r="U14" s="18">
        <v>0</v>
      </c>
      <c r="W14" s="49"/>
    </row>
    <row r="15" spans="1:23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494085195</v>
      </c>
      <c r="K15" s="18">
        <v>5914805</v>
      </c>
      <c r="L15" s="19">
        <v>0</v>
      </c>
      <c r="M15" s="19">
        <v>390773499</v>
      </c>
      <c r="N15" s="18">
        <v>103311696</v>
      </c>
      <c r="O15" s="18">
        <v>356277609.38</v>
      </c>
      <c r="P15" s="18">
        <v>34495889.619999997</v>
      </c>
      <c r="Q15" s="18">
        <v>356277609.38</v>
      </c>
      <c r="R15" s="18">
        <v>0</v>
      </c>
      <c r="S15" s="18">
        <v>356277609.38</v>
      </c>
      <c r="T15" s="18">
        <v>0</v>
      </c>
      <c r="U15" s="18">
        <v>211208683</v>
      </c>
      <c r="W15" s="49"/>
    </row>
    <row r="16" spans="1:23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819723766</v>
      </c>
      <c r="N16" s="15">
        <v>136887595</v>
      </c>
      <c r="O16" s="15">
        <v>816887449.04999995</v>
      </c>
      <c r="P16" s="15">
        <v>2836316.95</v>
      </c>
      <c r="Q16" s="15">
        <v>816887449.04999995</v>
      </c>
      <c r="R16" s="15">
        <v>0</v>
      </c>
      <c r="S16" s="15">
        <v>816887449.04999995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116837373</v>
      </c>
      <c r="H17" s="18">
        <v>0</v>
      </c>
      <c r="I17" s="18">
        <v>531837373</v>
      </c>
      <c r="J17" s="18">
        <v>531837373</v>
      </c>
      <c r="K17" s="18">
        <v>0</v>
      </c>
      <c r="L17" s="19">
        <v>0</v>
      </c>
      <c r="M17" s="19">
        <v>434236338</v>
      </c>
      <c r="N17" s="18">
        <v>97601035</v>
      </c>
      <c r="O17" s="18">
        <v>432649681.85000002</v>
      </c>
      <c r="P17" s="18">
        <v>1586656.15</v>
      </c>
      <c r="Q17" s="18">
        <v>432649681.85000002</v>
      </c>
      <c r="R17" s="18">
        <v>0</v>
      </c>
      <c r="S17" s="18">
        <v>432649681.85000002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94773988</v>
      </c>
      <c r="H18" s="18">
        <v>0</v>
      </c>
      <c r="I18" s="18">
        <v>424773988</v>
      </c>
      <c r="J18" s="18">
        <v>424773988</v>
      </c>
      <c r="K18" s="18">
        <v>0</v>
      </c>
      <c r="L18" s="19">
        <v>0</v>
      </c>
      <c r="M18" s="19">
        <v>385487428</v>
      </c>
      <c r="N18" s="18">
        <v>39286560</v>
      </c>
      <c r="O18" s="18">
        <v>384237767.19999999</v>
      </c>
      <c r="P18" s="18">
        <v>1249660.8</v>
      </c>
      <c r="Q18" s="18">
        <v>384237767.19999999</v>
      </c>
      <c r="R18" s="18">
        <v>0</v>
      </c>
      <c r="S18" s="18">
        <v>384237767.19999999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5757559778</v>
      </c>
      <c r="N19" s="15">
        <v>4998697884</v>
      </c>
      <c r="O19" s="15">
        <v>5727577680.4700003</v>
      </c>
      <c r="P19" s="15">
        <v>29982097.530000001</v>
      </c>
      <c r="Q19" s="15">
        <v>5727577680.4700003</v>
      </c>
      <c r="R19" s="15">
        <v>0</v>
      </c>
      <c r="S19" s="15">
        <v>5727577680.4700003</v>
      </c>
      <c r="T19" s="15">
        <v>0</v>
      </c>
      <c r="U19" s="15">
        <v>1020211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245302156</v>
      </c>
      <c r="H20" s="18">
        <v>0</v>
      </c>
      <c r="I20" s="18">
        <v>1395302156</v>
      </c>
      <c r="J20" s="18">
        <v>1395302156</v>
      </c>
      <c r="K20" s="18">
        <v>0</v>
      </c>
      <c r="L20" s="19">
        <v>0</v>
      </c>
      <c r="M20" s="19">
        <v>1113968682</v>
      </c>
      <c r="N20" s="18">
        <v>281333474</v>
      </c>
      <c r="O20" s="18">
        <v>1109611179.99</v>
      </c>
      <c r="P20" s="18">
        <v>4357502.01</v>
      </c>
      <c r="Q20" s="18">
        <v>1109611179.99</v>
      </c>
      <c r="R20" s="18">
        <v>0</v>
      </c>
      <c r="S20" s="18">
        <v>1109611179.99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206823624</v>
      </c>
      <c r="N21" s="18">
        <v>46029235</v>
      </c>
      <c r="O21" s="18">
        <v>205984535.62</v>
      </c>
      <c r="P21" s="18">
        <v>839088.38</v>
      </c>
      <c r="Q21" s="18">
        <v>205984535.62</v>
      </c>
      <c r="R21" s="18">
        <v>0</v>
      </c>
      <c r="S21" s="18">
        <v>205984535.62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35486289</v>
      </c>
      <c r="N22" s="18">
        <v>6348231</v>
      </c>
      <c r="O22" s="18">
        <v>35332425.880000003</v>
      </c>
      <c r="P22" s="18">
        <v>153863.12</v>
      </c>
      <c r="Q22" s="18">
        <v>35332425.880000003</v>
      </c>
      <c r="R22" s="18">
        <v>0</v>
      </c>
      <c r="S22" s="18">
        <v>35332425.880000003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19821652</v>
      </c>
      <c r="N23" s="18">
        <v>10178348</v>
      </c>
      <c r="O23" s="18">
        <v>19704990.969999999</v>
      </c>
      <c r="P23" s="18">
        <v>116661.03</v>
      </c>
      <c r="Q23" s="18">
        <v>19704990.969999999</v>
      </c>
      <c r="R23" s="18">
        <v>0</v>
      </c>
      <c r="S23" s="18">
        <v>19704990.969999999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18">
        <v>0</v>
      </c>
      <c r="L24" s="19">
        <v>0</v>
      </c>
      <c r="M24" s="19">
        <v>1991319163</v>
      </c>
      <c r="N24" s="18">
        <v>15625368</v>
      </c>
      <c r="O24" s="18">
        <v>1983766956.01</v>
      </c>
      <c r="P24" s="18">
        <v>7552206.9900000002</v>
      </c>
      <c r="Q24" s="18">
        <v>1983766956.01</v>
      </c>
      <c r="R24" s="18">
        <v>0</v>
      </c>
      <c r="S24" s="18">
        <v>1983766956.01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288372220</v>
      </c>
      <c r="H25" s="18">
        <v>0</v>
      </c>
      <c r="I25" s="18">
        <v>2053372220</v>
      </c>
      <c r="J25" s="18">
        <v>2053372220</v>
      </c>
      <c r="K25" s="18">
        <v>0</v>
      </c>
      <c r="L25" s="19">
        <v>0</v>
      </c>
      <c r="M25" s="19">
        <v>1686244718</v>
      </c>
      <c r="N25" s="18">
        <v>367127502</v>
      </c>
      <c r="O25" s="18">
        <v>1679386919.3299999</v>
      </c>
      <c r="P25" s="18">
        <v>6857798.6699999999</v>
      </c>
      <c r="Q25" s="18">
        <v>1679386919.3299999</v>
      </c>
      <c r="R25" s="18">
        <v>0</v>
      </c>
      <c r="S25" s="18">
        <v>1679386919.3299999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2332192125</v>
      </c>
      <c r="H26" s="18">
        <v>0</v>
      </c>
      <c r="I26" s="18">
        <v>4254192125</v>
      </c>
      <c r="J26" s="18">
        <v>4254192125</v>
      </c>
      <c r="K26" s="18">
        <v>0</v>
      </c>
      <c r="L26" s="19">
        <v>0</v>
      </c>
      <c r="M26" s="19">
        <v>99083669</v>
      </c>
      <c r="N26" s="18">
        <v>4155108456</v>
      </c>
      <c r="O26" s="18">
        <v>91554492.349999994</v>
      </c>
      <c r="P26" s="18">
        <v>7529176.6500000004</v>
      </c>
      <c r="Q26" s="18">
        <v>91554492.349999994</v>
      </c>
      <c r="R26" s="18">
        <v>0</v>
      </c>
      <c r="S26" s="18">
        <v>91554492.349999994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53413064</v>
      </c>
      <c r="H27" s="18">
        <v>0</v>
      </c>
      <c r="I27" s="18">
        <v>661413064</v>
      </c>
      <c r="J27" s="18">
        <v>661413064</v>
      </c>
      <c r="K27" s="18">
        <v>0</v>
      </c>
      <c r="L27" s="19">
        <v>0</v>
      </c>
      <c r="M27" s="19">
        <v>574399843</v>
      </c>
      <c r="N27" s="18">
        <v>87013221</v>
      </c>
      <c r="O27" s="18">
        <v>572063086.32000005</v>
      </c>
      <c r="P27" s="18">
        <v>2336756.6800000002</v>
      </c>
      <c r="Q27" s="18">
        <v>572063086.32000005</v>
      </c>
      <c r="R27" s="18">
        <v>0</v>
      </c>
      <c r="S27" s="18">
        <v>572063086.32000005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18">
        <v>0</v>
      </c>
      <c r="S28" s="18">
        <v>30173094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218799151</v>
      </c>
      <c r="H29" s="15">
        <v>0</v>
      </c>
      <c r="I29" s="15">
        <v>1055799151</v>
      </c>
      <c r="J29" s="15">
        <v>925799151</v>
      </c>
      <c r="K29" s="15">
        <v>130000000</v>
      </c>
      <c r="L29" s="16">
        <v>0</v>
      </c>
      <c r="M29" s="16">
        <v>834003947</v>
      </c>
      <c r="N29" s="15">
        <v>91795204</v>
      </c>
      <c r="O29" s="15">
        <v>830777660.38999999</v>
      </c>
      <c r="P29" s="15">
        <v>3226286.61</v>
      </c>
      <c r="Q29" s="15">
        <v>830777660.38999999</v>
      </c>
      <c r="R29" s="15">
        <v>0</v>
      </c>
      <c r="S29" s="15">
        <v>830777660.38999999</v>
      </c>
      <c r="T29" s="15">
        <v>0</v>
      </c>
      <c r="U29" s="15">
        <v>10277110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56938160</v>
      </c>
      <c r="N30" s="18">
        <v>26828198</v>
      </c>
      <c r="O30" s="18">
        <v>56671750.740000002</v>
      </c>
      <c r="P30" s="18">
        <v>266409.26</v>
      </c>
      <c r="Q30" s="18">
        <v>56671750.740000002</v>
      </c>
      <c r="R30" s="18">
        <v>0</v>
      </c>
      <c r="S30" s="18">
        <v>56671750.740000002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202308402</v>
      </c>
      <c r="H31" s="18">
        <v>0</v>
      </c>
      <c r="I31" s="18">
        <v>738308402</v>
      </c>
      <c r="J31" s="18">
        <v>608308402</v>
      </c>
      <c r="K31" s="18">
        <v>130000000</v>
      </c>
      <c r="L31" s="19">
        <v>0</v>
      </c>
      <c r="M31" s="19">
        <v>598908341</v>
      </c>
      <c r="N31" s="18">
        <v>9400061</v>
      </c>
      <c r="O31" s="18">
        <v>596839184.76999998</v>
      </c>
      <c r="P31" s="18">
        <v>2069156.23</v>
      </c>
      <c r="Q31" s="18">
        <v>596839184.76999998</v>
      </c>
      <c r="R31" s="18">
        <v>0</v>
      </c>
      <c r="S31" s="18">
        <v>596839184.76999998</v>
      </c>
      <c r="T31" s="18">
        <v>0</v>
      </c>
      <c r="U31" s="18">
        <v>10277110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178157446</v>
      </c>
      <c r="N32" s="18">
        <v>55566945</v>
      </c>
      <c r="O32" s="18">
        <v>177266724.88</v>
      </c>
      <c r="P32" s="18">
        <v>890721.12</v>
      </c>
      <c r="Q32" s="18">
        <v>177266724.88</v>
      </c>
      <c r="R32" s="18">
        <v>0</v>
      </c>
      <c r="S32" s="18">
        <v>177266724.88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5897787222.6000004</v>
      </c>
      <c r="K34" s="15">
        <v>649470277.39999962</v>
      </c>
      <c r="L34" s="16">
        <v>0</v>
      </c>
      <c r="M34" s="16">
        <v>5632254880.6000004</v>
      </c>
      <c r="N34" s="15">
        <v>265532342</v>
      </c>
      <c r="O34" s="15">
        <v>4274648547.8499999</v>
      </c>
      <c r="P34" s="15">
        <v>1357606332.75</v>
      </c>
      <c r="Q34" s="15">
        <v>4271848547.8499999</v>
      </c>
      <c r="R34" s="15">
        <v>2800000</v>
      </c>
      <c r="S34" s="15">
        <v>4271848547.8499999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5570000153</v>
      </c>
      <c r="K35" s="18">
        <v>184257347</v>
      </c>
      <c r="L35" s="19">
        <v>0</v>
      </c>
      <c r="M35" s="19">
        <v>5304467811</v>
      </c>
      <c r="N35" s="18">
        <v>265532342</v>
      </c>
      <c r="O35" s="18">
        <v>4009491913.1700001</v>
      </c>
      <c r="P35" s="18">
        <v>1294975897.8299999</v>
      </c>
      <c r="Q35" s="18">
        <v>4006691913.1700001</v>
      </c>
      <c r="R35" s="18">
        <v>2800000</v>
      </c>
      <c r="S35" s="18">
        <v>4006691913.1700001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327787069.60000002</v>
      </c>
      <c r="K36" s="18">
        <v>465212930.39999998</v>
      </c>
      <c r="L36" s="19">
        <v>0</v>
      </c>
      <c r="M36" s="19">
        <v>327787069.60000002</v>
      </c>
      <c r="N36" s="18">
        <v>0</v>
      </c>
      <c r="O36" s="18">
        <v>265156634.68000001</v>
      </c>
      <c r="P36" s="18">
        <v>62630434.920000002</v>
      </c>
      <c r="Q36" s="18">
        <v>265156634.68000001</v>
      </c>
      <c r="R36" s="18">
        <v>0</v>
      </c>
      <c r="S36" s="18">
        <v>265156634.68000001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21503693639.330002</v>
      </c>
      <c r="K37" s="15">
        <v>536111.66999816895</v>
      </c>
      <c r="L37" s="16">
        <v>0</v>
      </c>
      <c r="M37" s="16">
        <v>18769618237.330002</v>
      </c>
      <c r="N37" s="15">
        <v>2734075402</v>
      </c>
      <c r="O37" s="15">
        <v>18747271993.189999</v>
      </c>
      <c r="P37" s="15">
        <v>22346244.140000001</v>
      </c>
      <c r="Q37" s="15">
        <v>18747271993.189999</v>
      </c>
      <c r="R37" s="15">
        <v>0</v>
      </c>
      <c r="S37" s="15">
        <v>18747271993.189999</v>
      </c>
      <c r="T37" s="15">
        <v>0</v>
      </c>
      <c r="U37" s="15">
        <v>677600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2090504362</v>
      </c>
      <c r="H38" s="15">
        <v>0</v>
      </c>
      <c r="I38" s="15">
        <v>9340504362</v>
      </c>
      <c r="J38" s="15">
        <v>9340504362</v>
      </c>
      <c r="K38" s="15">
        <v>0</v>
      </c>
      <c r="L38" s="16">
        <v>0</v>
      </c>
      <c r="M38" s="16">
        <v>8405301211</v>
      </c>
      <c r="N38" s="15">
        <v>935203151</v>
      </c>
      <c r="O38" s="15">
        <v>8395923237.3299999</v>
      </c>
      <c r="P38" s="15">
        <v>9377973.6699999999</v>
      </c>
      <c r="Q38" s="15">
        <v>8395923237.3299999</v>
      </c>
      <c r="R38" s="15">
        <v>0</v>
      </c>
      <c r="S38" s="15">
        <v>8395923237.3299999</v>
      </c>
      <c r="T38" s="15">
        <v>0</v>
      </c>
      <c r="U38" s="15">
        <v>677600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1860546036</v>
      </c>
      <c r="N39" s="18">
        <v>201781896</v>
      </c>
      <c r="O39" s="18">
        <v>1858413137.96</v>
      </c>
      <c r="P39" s="18">
        <v>2132898.04</v>
      </c>
      <c r="Q39" s="18">
        <v>1858413137.96</v>
      </c>
      <c r="R39" s="18">
        <v>0</v>
      </c>
      <c r="S39" s="18">
        <v>1858413137.96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2818687648</v>
      </c>
      <c r="N40" s="18">
        <v>364355673</v>
      </c>
      <c r="O40" s="18">
        <v>2815343208</v>
      </c>
      <c r="P40" s="18">
        <v>3344440</v>
      </c>
      <c r="Q40" s="18">
        <v>2815343208</v>
      </c>
      <c r="R40" s="18">
        <v>0</v>
      </c>
      <c r="S40" s="18">
        <v>2815343208</v>
      </c>
      <c r="T40" s="18">
        <v>0</v>
      </c>
      <c r="U40" s="18">
        <v>396600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1002133109</v>
      </c>
      <c r="H41" s="18">
        <v>0</v>
      </c>
      <c r="I41" s="18">
        <v>4095133109</v>
      </c>
      <c r="J41" s="18">
        <v>4095133109</v>
      </c>
      <c r="K41" s="18">
        <v>0</v>
      </c>
      <c r="L41" s="19">
        <v>0</v>
      </c>
      <c r="M41" s="19">
        <v>3726067527</v>
      </c>
      <c r="N41" s="18">
        <v>369065582</v>
      </c>
      <c r="O41" s="18">
        <v>3722166891.3699999</v>
      </c>
      <c r="P41" s="18">
        <v>3900635.63</v>
      </c>
      <c r="Q41" s="18">
        <v>3722166891.3699999</v>
      </c>
      <c r="R41" s="18">
        <v>0</v>
      </c>
      <c r="S41" s="18">
        <v>3722166891.3699999</v>
      </c>
      <c r="T41" s="18">
        <v>0</v>
      </c>
      <c r="U41" s="18">
        <v>281000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2916815475</v>
      </c>
      <c r="H42" s="15">
        <v>0</v>
      </c>
      <c r="I42" s="15">
        <v>9585815475</v>
      </c>
      <c r="J42" s="15">
        <v>9585279363.3299999</v>
      </c>
      <c r="K42" s="15">
        <v>536111.67000007629</v>
      </c>
      <c r="L42" s="16">
        <v>0</v>
      </c>
      <c r="M42" s="16">
        <v>8038624449.3299999</v>
      </c>
      <c r="N42" s="15">
        <v>1546654914</v>
      </c>
      <c r="O42" s="15">
        <v>8028322277.7799997</v>
      </c>
      <c r="P42" s="15">
        <v>10302171.550000001</v>
      </c>
      <c r="Q42" s="15">
        <v>8028322277.7799997</v>
      </c>
      <c r="R42" s="15">
        <v>0</v>
      </c>
      <c r="S42" s="15">
        <v>8028322277.7799997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3947501770</v>
      </c>
      <c r="N43" s="18">
        <v>709414699</v>
      </c>
      <c r="O43" s="18">
        <v>3943262838.1300001</v>
      </c>
      <c r="P43" s="18">
        <v>4238931.87</v>
      </c>
      <c r="Q43" s="18">
        <v>3943262838.1300001</v>
      </c>
      <c r="R43" s="18">
        <v>0</v>
      </c>
      <c r="S43" s="18">
        <v>3943262838.1300001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910615187</v>
      </c>
      <c r="H44" s="18">
        <v>0</v>
      </c>
      <c r="I44" s="18">
        <v>2693615187</v>
      </c>
      <c r="J44" s="18">
        <v>2693079075.3299999</v>
      </c>
      <c r="K44" s="18">
        <v>536111.67000007629</v>
      </c>
      <c r="L44" s="19">
        <v>0</v>
      </c>
      <c r="M44" s="19">
        <v>2440897491.3299999</v>
      </c>
      <c r="N44" s="18">
        <v>252181584</v>
      </c>
      <c r="O44" s="18">
        <v>2439328744.0500002</v>
      </c>
      <c r="P44" s="18">
        <v>1568747.28</v>
      </c>
      <c r="Q44" s="18">
        <v>2439328744.0500002</v>
      </c>
      <c r="R44" s="18">
        <v>0</v>
      </c>
      <c r="S44" s="18">
        <v>2439328744.0500002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863283819</v>
      </c>
      <c r="H45" s="18">
        <v>0</v>
      </c>
      <c r="I45" s="18">
        <v>2235283819</v>
      </c>
      <c r="J45" s="18">
        <v>2235283819</v>
      </c>
      <c r="K45" s="18">
        <v>0</v>
      </c>
      <c r="L45" s="19">
        <v>0</v>
      </c>
      <c r="M45" s="19">
        <v>1650225188</v>
      </c>
      <c r="N45" s="18">
        <v>585058631</v>
      </c>
      <c r="O45" s="18">
        <v>1645730695.5999999</v>
      </c>
      <c r="P45" s="18">
        <v>4494492.4000000004</v>
      </c>
      <c r="Q45" s="18">
        <v>1645730695.5999999</v>
      </c>
      <c r="R45" s="18">
        <v>0</v>
      </c>
      <c r="S45" s="18">
        <v>1645730695.5999999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1395503964</v>
      </c>
      <c r="N46" s="18">
        <v>151241985</v>
      </c>
      <c r="O46" s="18">
        <v>1393904582.52</v>
      </c>
      <c r="P46" s="18">
        <v>1599381.48</v>
      </c>
      <c r="Q46" s="18">
        <v>1393904582.52</v>
      </c>
      <c r="R46" s="18">
        <v>0</v>
      </c>
      <c r="S46" s="18">
        <v>1393904582.52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930188613</v>
      </c>
      <c r="N47" s="18">
        <v>100975352</v>
      </c>
      <c r="O47" s="18">
        <v>929121895.55999994</v>
      </c>
      <c r="P47" s="18">
        <v>1066717.44</v>
      </c>
      <c r="Q47" s="18">
        <v>929121895.55999994</v>
      </c>
      <c r="R47" s="18">
        <v>0</v>
      </c>
      <c r="S47" s="18">
        <v>929121895.55999994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1798228614</v>
      </c>
      <c r="H48" s="15">
        <v>-537089000</v>
      </c>
      <c r="I48" s="15">
        <v>12206919614</v>
      </c>
      <c r="J48" s="15">
        <v>11575344022.629999</v>
      </c>
      <c r="K48" s="15">
        <v>631575591.37000084</v>
      </c>
      <c r="L48" s="16">
        <v>0</v>
      </c>
      <c r="M48" s="16">
        <v>11355269984.379999</v>
      </c>
      <c r="N48" s="15">
        <v>220074038.25</v>
      </c>
      <c r="O48" s="15">
        <v>9376438594.2900009</v>
      </c>
      <c r="P48" s="15">
        <v>1978831390.0899999</v>
      </c>
      <c r="Q48" s="15">
        <v>9220445308.0900002</v>
      </c>
      <c r="R48" s="15">
        <v>155993286.19999999</v>
      </c>
      <c r="S48" s="15">
        <v>9220445308.0900002</v>
      </c>
      <c r="T48" s="15">
        <v>0</v>
      </c>
      <c r="U48" s="15">
        <v>88596584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1274889643.7</v>
      </c>
      <c r="K49" s="15">
        <v>19575356.299999952</v>
      </c>
      <c r="L49" s="16">
        <v>0</v>
      </c>
      <c r="M49" s="16">
        <v>524243387.85000002</v>
      </c>
      <c r="N49" s="15">
        <v>750646255.85000002</v>
      </c>
      <c r="O49" s="15">
        <v>495281834.56</v>
      </c>
      <c r="P49" s="15">
        <v>28961553.289999999</v>
      </c>
      <c r="Q49" s="15">
        <v>422506003.50999999</v>
      </c>
      <c r="R49" s="15">
        <v>72775831.049999997</v>
      </c>
      <c r="S49" s="15">
        <v>422506003.50999999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1798228614</v>
      </c>
      <c r="H50" s="15">
        <v>-537089000</v>
      </c>
      <c r="I50" s="15">
        <v>12206919614</v>
      </c>
      <c r="J50" s="15">
        <v>11575344022.629999</v>
      </c>
      <c r="K50" s="15">
        <v>631575591.37000084</v>
      </c>
      <c r="L50" s="16">
        <v>0</v>
      </c>
      <c r="M50" s="16">
        <v>11355269984.379999</v>
      </c>
      <c r="N50" s="15">
        <v>220074038.25</v>
      </c>
      <c r="O50" s="15">
        <v>9376438594.2900009</v>
      </c>
      <c r="P50" s="15">
        <v>1978831390.0899999</v>
      </c>
      <c r="Q50" s="15">
        <v>9220445308.0900002</v>
      </c>
      <c r="R50" s="15">
        <v>155993286.19999999</v>
      </c>
      <c r="S50" s="15">
        <v>9220445308.0900002</v>
      </c>
      <c r="T50" s="15">
        <v>0</v>
      </c>
      <c r="U50" s="15">
        <v>88596584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1274889643.7</v>
      </c>
      <c r="K51" s="15">
        <v>19575356.299999952</v>
      </c>
      <c r="L51" s="16">
        <v>0</v>
      </c>
      <c r="M51" s="16">
        <v>524243387.85000002</v>
      </c>
      <c r="N51" s="15">
        <v>750646255.85000002</v>
      </c>
      <c r="O51" s="15">
        <v>495281834.56</v>
      </c>
      <c r="P51" s="15">
        <v>28961553.289999999</v>
      </c>
      <c r="Q51" s="15">
        <v>422506003.50999999</v>
      </c>
      <c r="R51" s="15">
        <v>72775831.049999997</v>
      </c>
      <c r="S51" s="15">
        <v>422506003.50999999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28000000</v>
      </c>
      <c r="H52" s="15">
        <v>0</v>
      </c>
      <c r="I52" s="15">
        <v>232000000</v>
      </c>
      <c r="J52" s="15">
        <v>195465442.31999999</v>
      </c>
      <c r="K52" s="15">
        <v>36534557.680000007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28000000</v>
      </c>
      <c r="H53" s="15">
        <v>0</v>
      </c>
      <c r="I53" s="15">
        <v>232000000</v>
      </c>
      <c r="J53" s="15">
        <v>195465442.31999999</v>
      </c>
      <c r="K53" s="15">
        <v>36534557.680000007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13000000</v>
      </c>
      <c r="H55" s="18">
        <v>0</v>
      </c>
      <c r="I55" s="18">
        <v>195300000</v>
      </c>
      <c r="J55" s="18">
        <v>181603816.52000001</v>
      </c>
      <c r="K55" s="18">
        <v>13696183.479999989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15000000</v>
      </c>
      <c r="H56" s="18">
        <v>0</v>
      </c>
      <c r="I56" s="18">
        <v>35000000</v>
      </c>
      <c r="J56" s="18">
        <v>12177214.800000001</v>
      </c>
      <c r="K56" s="18">
        <v>22822785.199999999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1770228614</v>
      </c>
      <c r="H57" s="15">
        <v>-537089000</v>
      </c>
      <c r="I57" s="15">
        <v>11974919614</v>
      </c>
      <c r="J57" s="15">
        <v>11379878580.309999</v>
      </c>
      <c r="K57" s="15">
        <v>595041033.69000053</v>
      </c>
      <c r="L57" s="16">
        <v>0</v>
      </c>
      <c r="M57" s="16">
        <v>11159804542.059999</v>
      </c>
      <c r="N57" s="15">
        <v>220074038.25</v>
      </c>
      <c r="O57" s="15">
        <v>9180973152.5100002</v>
      </c>
      <c r="P57" s="15">
        <v>1978831389.55</v>
      </c>
      <c r="Q57" s="15">
        <v>9024979866.3099995</v>
      </c>
      <c r="R57" s="15">
        <v>155993286.19999999</v>
      </c>
      <c r="S57" s="15">
        <v>9024979866.3099995</v>
      </c>
      <c r="T57" s="15">
        <v>0</v>
      </c>
      <c r="U57" s="15">
        <v>88596584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1274889643.7</v>
      </c>
      <c r="K58" s="15">
        <v>19575356.299999952</v>
      </c>
      <c r="L58" s="16">
        <v>0</v>
      </c>
      <c r="M58" s="16">
        <v>524243387.85000002</v>
      </c>
      <c r="N58" s="15">
        <v>750646255.85000002</v>
      </c>
      <c r="O58" s="15">
        <v>495281834.56</v>
      </c>
      <c r="P58" s="15">
        <v>28961553.289999999</v>
      </c>
      <c r="Q58" s="15">
        <v>422506003.50999999</v>
      </c>
      <c r="R58" s="15">
        <v>72775831.049999997</v>
      </c>
      <c r="S58" s="15">
        <v>422506003.50999999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211018800</v>
      </c>
      <c r="H59" s="15">
        <v>0</v>
      </c>
      <c r="I59" s="15">
        <v>249018800</v>
      </c>
      <c r="J59" s="15">
        <v>246000441</v>
      </c>
      <c r="K59" s="15">
        <v>3018359</v>
      </c>
      <c r="L59" s="16">
        <v>0</v>
      </c>
      <c r="M59" s="16">
        <v>210047631</v>
      </c>
      <c r="N59" s="15">
        <v>35952810</v>
      </c>
      <c r="O59" s="15">
        <v>210031906.33000001</v>
      </c>
      <c r="P59" s="15">
        <v>15724.67</v>
      </c>
      <c r="Q59" s="15">
        <v>210031906.33000001</v>
      </c>
      <c r="R59" s="15">
        <v>0</v>
      </c>
      <c r="S59" s="15">
        <v>210031906.33000001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4000000</v>
      </c>
      <c r="H60" s="18">
        <v>0</v>
      </c>
      <c r="I60" s="18">
        <v>5000000</v>
      </c>
      <c r="J60" s="18">
        <v>5000000</v>
      </c>
      <c r="K60" s="18">
        <v>0</v>
      </c>
      <c r="L60" s="19">
        <v>0</v>
      </c>
      <c r="M60" s="19">
        <v>2325000</v>
      </c>
      <c r="N60" s="18">
        <v>2675000</v>
      </c>
      <c r="O60" s="18">
        <v>2325000</v>
      </c>
      <c r="P60" s="18">
        <v>0</v>
      </c>
      <c r="Q60" s="18">
        <v>2325000</v>
      </c>
      <c r="R60" s="18">
        <v>0</v>
      </c>
      <c r="S60" s="18">
        <v>2325000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-14900000</v>
      </c>
      <c r="H61" s="18">
        <v>0</v>
      </c>
      <c r="I61" s="18">
        <v>100000</v>
      </c>
      <c r="J61" s="18">
        <v>0</v>
      </c>
      <c r="K61" s="18">
        <v>100000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205323448</v>
      </c>
      <c r="K63" s="18">
        <v>995352</v>
      </c>
      <c r="L63" s="19">
        <v>0</v>
      </c>
      <c r="M63" s="19">
        <v>205323448</v>
      </c>
      <c r="N63" s="18">
        <v>0</v>
      </c>
      <c r="O63" s="18">
        <v>205307816</v>
      </c>
      <c r="P63" s="18">
        <v>15632</v>
      </c>
      <c r="Q63" s="18">
        <v>205307816</v>
      </c>
      <c r="R63" s="18">
        <v>0</v>
      </c>
      <c r="S63" s="18">
        <v>205307816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29000000</v>
      </c>
      <c r="H64" s="18">
        <v>0</v>
      </c>
      <c r="I64" s="18">
        <v>34000000</v>
      </c>
      <c r="J64" s="18">
        <v>33277810</v>
      </c>
      <c r="K64" s="18">
        <v>722190</v>
      </c>
      <c r="L64" s="19">
        <v>0</v>
      </c>
      <c r="M64" s="19">
        <v>0</v>
      </c>
      <c r="N64" s="18">
        <v>33277810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-14900000</v>
      </c>
      <c r="H65" s="18">
        <v>0</v>
      </c>
      <c r="I65" s="18">
        <v>100000</v>
      </c>
      <c r="J65" s="18">
        <v>0</v>
      </c>
      <c r="K65" s="18">
        <v>100000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-40114215</v>
      </c>
      <c r="H68" s="15">
        <v>0</v>
      </c>
      <c r="I68" s="15">
        <v>575885785</v>
      </c>
      <c r="J68" s="15">
        <v>512485049.00999999</v>
      </c>
      <c r="K68" s="15">
        <v>63400735.99000001</v>
      </c>
      <c r="L68" s="16">
        <v>0</v>
      </c>
      <c r="M68" s="16">
        <v>477567962.81</v>
      </c>
      <c r="N68" s="15">
        <v>34917086.200000003</v>
      </c>
      <c r="O68" s="15">
        <v>372882494.20999998</v>
      </c>
      <c r="P68" s="15">
        <v>104685468.59999999</v>
      </c>
      <c r="Q68" s="15">
        <v>361649946.20999998</v>
      </c>
      <c r="R68" s="15">
        <v>11232548</v>
      </c>
      <c r="S68" s="15">
        <v>361649946.20999998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49308385.539999999</v>
      </c>
      <c r="K69" s="18">
        <v>691614.46000000089</v>
      </c>
      <c r="L69" s="19">
        <v>0</v>
      </c>
      <c r="M69" s="19">
        <v>49308385.539999999</v>
      </c>
      <c r="N69" s="18">
        <v>0</v>
      </c>
      <c r="O69" s="18">
        <v>29179414.379999999</v>
      </c>
      <c r="P69" s="18">
        <v>20128971.16</v>
      </c>
      <c r="Q69" s="18">
        <v>29179414.379999999</v>
      </c>
      <c r="R69" s="18">
        <v>0</v>
      </c>
      <c r="S69" s="18">
        <v>29179414.379999999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-4000000</v>
      </c>
      <c r="H70" s="18">
        <v>0</v>
      </c>
      <c r="I70" s="18">
        <v>146000000</v>
      </c>
      <c r="J70" s="18">
        <v>145407816</v>
      </c>
      <c r="K70" s="18">
        <v>592184</v>
      </c>
      <c r="L70" s="19">
        <v>0</v>
      </c>
      <c r="M70" s="19">
        <v>123368435</v>
      </c>
      <c r="N70" s="18">
        <v>22039381</v>
      </c>
      <c r="O70" s="18">
        <v>82554192</v>
      </c>
      <c r="P70" s="18">
        <v>40814243</v>
      </c>
      <c r="Q70" s="18">
        <v>71321644</v>
      </c>
      <c r="R70" s="18">
        <v>11232548</v>
      </c>
      <c r="S70" s="18">
        <v>71321644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1948722</v>
      </c>
      <c r="K71" s="18">
        <v>51278</v>
      </c>
      <c r="L71" s="19">
        <v>0</v>
      </c>
      <c r="M71" s="19">
        <v>1948722</v>
      </c>
      <c r="N71" s="18">
        <v>0</v>
      </c>
      <c r="O71" s="18">
        <v>1948574</v>
      </c>
      <c r="P71" s="18">
        <v>148</v>
      </c>
      <c r="Q71" s="18">
        <v>1948574</v>
      </c>
      <c r="R71" s="18">
        <v>0</v>
      </c>
      <c r="S71" s="18">
        <v>1948574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5" si="8">+I72-F72+H72</f>
        <v>-21314215</v>
      </c>
      <c r="H72" s="18">
        <v>0</v>
      </c>
      <c r="I72" s="18">
        <v>348685785</v>
      </c>
      <c r="J72" s="18">
        <v>297972830.38</v>
      </c>
      <c r="K72" s="18">
        <v>50712954.620000005</v>
      </c>
      <c r="L72" s="19">
        <v>0</v>
      </c>
      <c r="M72" s="19">
        <v>285095125.18000001</v>
      </c>
      <c r="N72" s="18">
        <v>12877705.199999999</v>
      </c>
      <c r="O72" s="18">
        <v>243842861.03999999</v>
      </c>
      <c r="P72" s="18">
        <v>41252264.140000001</v>
      </c>
      <c r="Q72" s="18">
        <v>243842861.03999999</v>
      </c>
      <c r="R72" s="18">
        <v>0</v>
      </c>
      <c r="S72" s="18">
        <v>243842861.03999999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951375.68</v>
      </c>
      <c r="K73" s="18">
        <v>1048624.3199999998</v>
      </c>
      <c r="L73" s="19">
        <v>0</v>
      </c>
      <c r="M73" s="19">
        <v>951375.68</v>
      </c>
      <c r="N73" s="18">
        <v>0</v>
      </c>
      <c r="O73" s="18">
        <v>951374.93</v>
      </c>
      <c r="P73" s="18">
        <v>0.75</v>
      </c>
      <c r="Q73" s="18">
        <v>951374.93</v>
      </c>
      <c r="R73" s="18">
        <v>0</v>
      </c>
      <c r="S73" s="18">
        <v>951374.93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-3000000</v>
      </c>
      <c r="H74" s="18">
        <v>0</v>
      </c>
      <c r="I74" s="18">
        <v>12000000</v>
      </c>
      <c r="J74" s="18">
        <v>6982740.1200000001</v>
      </c>
      <c r="K74" s="18">
        <v>5017259.88</v>
      </c>
      <c r="L74" s="19">
        <v>0</v>
      </c>
      <c r="M74" s="19">
        <v>6982740.1200000001</v>
      </c>
      <c r="N74" s="18">
        <v>0</v>
      </c>
      <c r="O74" s="18">
        <v>6982738.9400000004</v>
      </c>
      <c r="P74" s="18">
        <v>1.18</v>
      </c>
      <c r="Q74" s="18">
        <v>6982738.9400000004</v>
      </c>
      <c r="R74" s="18">
        <v>0</v>
      </c>
      <c r="S74" s="18">
        <v>6982738.9400000004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-11000000</v>
      </c>
      <c r="H75" s="18">
        <v>0</v>
      </c>
      <c r="I75" s="18">
        <v>9000000</v>
      </c>
      <c r="J75" s="18">
        <v>6179017.5999999996</v>
      </c>
      <c r="K75" s="18">
        <v>2820982.4000000004</v>
      </c>
      <c r="L75" s="19">
        <v>0</v>
      </c>
      <c r="M75" s="19">
        <v>6179017.5999999996</v>
      </c>
      <c r="N75" s="18">
        <v>0</v>
      </c>
      <c r="O75" s="18">
        <v>3698073.4</v>
      </c>
      <c r="P75" s="18">
        <v>2480944.2000000002</v>
      </c>
      <c r="Q75" s="18">
        <v>3698073.4</v>
      </c>
      <c r="R75" s="18">
        <v>0</v>
      </c>
      <c r="S75" s="18">
        <v>3698073.4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-800000</v>
      </c>
      <c r="H76" s="18">
        <v>0</v>
      </c>
      <c r="I76" s="18">
        <v>200000</v>
      </c>
      <c r="J76" s="18">
        <v>0</v>
      </c>
      <c r="K76" s="18">
        <v>200000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3734161.69</v>
      </c>
      <c r="K77" s="18">
        <v>2265838.31</v>
      </c>
      <c r="L77" s="19">
        <v>0</v>
      </c>
      <c r="M77" s="19">
        <v>3734161.69</v>
      </c>
      <c r="N77" s="18">
        <v>0</v>
      </c>
      <c r="O77" s="18">
        <v>3725265.52</v>
      </c>
      <c r="P77" s="18">
        <v>8896.17</v>
      </c>
      <c r="Q77" s="18">
        <v>3725265.52</v>
      </c>
      <c r="R77" s="18">
        <v>0</v>
      </c>
      <c r="S77" s="18">
        <v>3725265.52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545800000</v>
      </c>
      <c r="H78" s="15">
        <v>-537089000</v>
      </c>
      <c r="I78" s="15">
        <v>4204211000</v>
      </c>
      <c r="J78" s="15">
        <v>4191022015.6300001</v>
      </c>
      <c r="K78" s="15">
        <v>13188984.369999886</v>
      </c>
      <c r="L78" s="16">
        <v>0</v>
      </c>
      <c r="M78" s="16">
        <v>4130678024.5799999</v>
      </c>
      <c r="N78" s="15">
        <v>60343991.049999997</v>
      </c>
      <c r="O78" s="15">
        <v>3163996183.0300002</v>
      </c>
      <c r="P78" s="15">
        <v>966681841.54999995</v>
      </c>
      <c r="Q78" s="15">
        <v>3109995227.0300002</v>
      </c>
      <c r="R78" s="15">
        <v>54000956</v>
      </c>
      <c r="S78" s="15">
        <v>3109995227.0300002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-43000000</v>
      </c>
      <c r="H79" s="18">
        <v>0</v>
      </c>
      <c r="I79" s="18">
        <v>357000000</v>
      </c>
      <c r="J79" s="18">
        <v>351695680.10000002</v>
      </c>
      <c r="K79" s="18">
        <v>5304319.8999999762</v>
      </c>
      <c r="L79" s="19">
        <v>0</v>
      </c>
      <c r="M79" s="19">
        <v>350695680.10000002</v>
      </c>
      <c r="N79" s="18">
        <v>1000000</v>
      </c>
      <c r="O79" s="18">
        <v>249724447.03999999</v>
      </c>
      <c r="P79" s="18">
        <v>100971233.06</v>
      </c>
      <c r="Q79" s="18">
        <v>249724447.03999999</v>
      </c>
      <c r="R79" s="18">
        <v>0</v>
      </c>
      <c r="S79" s="18">
        <v>249724447.03999999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36065111.469999999</v>
      </c>
      <c r="K80" s="18">
        <v>3934888.5300000012</v>
      </c>
      <c r="L80" s="19">
        <v>0</v>
      </c>
      <c r="M80" s="19">
        <v>33318811.469999999</v>
      </c>
      <c r="N80" s="18">
        <v>2746300</v>
      </c>
      <c r="O80" s="18">
        <v>20877308.739999998</v>
      </c>
      <c r="P80" s="18">
        <v>12441502.73</v>
      </c>
      <c r="Q80" s="18">
        <v>20877308.739999998</v>
      </c>
      <c r="R80" s="18">
        <v>0</v>
      </c>
      <c r="S80" s="18">
        <v>20877308.739999998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419942376.13</v>
      </c>
      <c r="K81" s="18">
        <v>57623.870000004768</v>
      </c>
      <c r="L81" s="19">
        <v>0</v>
      </c>
      <c r="M81" s="19">
        <v>409048582.13</v>
      </c>
      <c r="N81" s="18">
        <v>10893794</v>
      </c>
      <c r="O81" s="18">
        <v>304697230.25</v>
      </c>
      <c r="P81" s="18">
        <v>104351351.88</v>
      </c>
      <c r="Q81" s="18">
        <v>304697230.25</v>
      </c>
      <c r="R81" s="18">
        <v>0</v>
      </c>
      <c r="S81" s="18">
        <v>304697230.25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52324443.210000001</v>
      </c>
      <c r="K82" s="18">
        <v>2675556.7899999991</v>
      </c>
      <c r="L82" s="19">
        <v>0</v>
      </c>
      <c r="M82" s="19">
        <v>51441078.210000001</v>
      </c>
      <c r="N82" s="18">
        <v>883365</v>
      </c>
      <c r="O82" s="18">
        <v>28886128.25</v>
      </c>
      <c r="P82" s="18">
        <v>22554949.960000001</v>
      </c>
      <c r="Q82" s="18">
        <v>21372483.25</v>
      </c>
      <c r="R82" s="18">
        <v>7513645</v>
      </c>
      <c r="S82" s="18">
        <v>21372483.25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204000000</v>
      </c>
      <c r="H83" s="18">
        <v>-537089000</v>
      </c>
      <c r="I83" s="18">
        <v>1366911000</v>
      </c>
      <c r="J83" s="18">
        <v>1366389250.7</v>
      </c>
      <c r="K83" s="18">
        <v>521749.29999995232</v>
      </c>
      <c r="L83" s="19">
        <v>0</v>
      </c>
      <c r="M83" s="19">
        <v>1340516945.1500001</v>
      </c>
      <c r="N83" s="18">
        <v>25872305.550000001</v>
      </c>
      <c r="O83" s="18">
        <v>1024716091.4</v>
      </c>
      <c r="P83" s="18">
        <v>315800853.75</v>
      </c>
      <c r="Q83" s="18">
        <v>978228780.39999998</v>
      </c>
      <c r="R83" s="18">
        <v>46487311</v>
      </c>
      <c r="S83" s="18">
        <v>978228780.39999998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130000000</v>
      </c>
      <c r="H84" s="18">
        <v>0</v>
      </c>
      <c r="I84" s="18">
        <v>1930000000</v>
      </c>
      <c r="J84" s="18">
        <v>1929796314.02</v>
      </c>
      <c r="K84" s="18">
        <v>203685.98000001907</v>
      </c>
      <c r="L84" s="19">
        <v>0</v>
      </c>
      <c r="M84" s="19">
        <v>1910848087.52</v>
      </c>
      <c r="N84" s="18">
        <v>18948226.5</v>
      </c>
      <c r="O84" s="18">
        <v>1500286138.1500001</v>
      </c>
      <c r="P84" s="18">
        <v>410561949.37</v>
      </c>
      <c r="Q84" s="18">
        <v>1500286138.1500001</v>
      </c>
      <c r="R84" s="18">
        <v>0</v>
      </c>
      <c r="S84" s="18">
        <v>1500286138.1500001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34808839.200000003</v>
      </c>
      <c r="P85" s="18">
        <v>0.8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-843124995</v>
      </c>
      <c r="H86" s="15">
        <v>0</v>
      </c>
      <c r="I86" s="15">
        <v>1428875005</v>
      </c>
      <c r="J86" s="15">
        <v>1424821644.2</v>
      </c>
      <c r="K86" s="15">
        <v>4053360.7999999523</v>
      </c>
      <c r="L86" s="16">
        <v>0</v>
      </c>
      <c r="M86" s="16">
        <v>1369436975.2</v>
      </c>
      <c r="N86" s="15">
        <v>55384669</v>
      </c>
      <c r="O86" s="15">
        <v>973472641.51999998</v>
      </c>
      <c r="P86" s="15">
        <v>395964333.68000001</v>
      </c>
      <c r="Q86" s="15">
        <v>951186721.51999998</v>
      </c>
      <c r="R86" s="15">
        <v>22285920</v>
      </c>
      <c r="S86" s="15">
        <v>951186721.51999998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29000000</v>
      </c>
      <c r="H87" s="18">
        <v>0</v>
      </c>
      <c r="I87" s="18">
        <v>479000000</v>
      </c>
      <c r="J87" s="18">
        <v>477723775.80000001</v>
      </c>
      <c r="K87" s="18">
        <v>1276224.1999999881</v>
      </c>
      <c r="L87" s="19">
        <v>0</v>
      </c>
      <c r="M87" s="19">
        <v>477723775.80000001</v>
      </c>
      <c r="N87" s="18">
        <v>0</v>
      </c>
      <c r="O87" s="18">
        <v>335868523.88</v>
      </c>
      <c r="P87" s="18">
        <v>141855251.91999999</v>
      </c>
      <c r="Q87" s="18">
        <v>335868523.88</v>
      </c>
      <c r="R87" s="18">
        <v>0</v>
      </c>
      <c r="S87" s="18">
        <v>335868523.88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-10000000</v>
      </c>
      <c r="H88" s="18">
        <v>0</v>
      </c>
      <c r="I88" s="18">
        <v>0</v>
      </c>
      <c r="J88" s="18">
        <v>0</v>
      </c>
      <c r="K88" s="18">
        <v>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-862124995</v>
      </c>
      <c r="H89" s="18">
        <v>0</v>
      </c>
      <c r="I89" s="18">
        <v>937875005</v>
      </c>
      <c r="J89" s="18">
        <v>937654322.86000001</v>
      </c>
      <c r="K89" s="18">
        <v>220682.13999998569</v>
      </c>
      <c r="L89" s="19">
        <v>0</v>
      </c>
      <c r="M89" s="19">
        <v>882269653.86000001</v>
      </c>
      <c r="N89" s="18">
        <v>55384669</v>
      </c>
      <c r="O89" s="18">
        <v>628160572.38</v>
      </c>
      <c r="P89" s="18">
        <v>254109081.47999999</v>
      </c>
      <c r="Q89" s="18">
        <v>605874652.38</v>
      </c>
      <c r="R89" s="18">
        <v>22285920</v>
      </c>
      <c r="S89" s="18">
        <v>605874652.38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9443545.5399999991</v>
      </c>
      <c r="K90" s="18">
        <v>2556454.4600000009</v>
      </c>
      <c r="L90" s="19">
        <v>0</v>
      </c>
      <c r="M90" s="19">
        <v>9443545.5399999991</v>
      </c>
      <c r="N90" s="18">
        <v>0</v>
      </c>
      <c r="O90" s="18">
        <v>9443545.2599999998</v>
      </c>
      <c r="P90" s="18">
        <v>0.28000000000000003</v>
      </c>
      <c r="Q90" s="18">
        <v>9443545.2599999998</v>
      </c>
      <c r="R90" s="18">
        <v>0</v>
      </c>
      <c r="S90" s="18">
        <v>9443545.2599999998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127144459.36</v>
      </c>
      <c r="K91" s="15">
        <v>2075950.6400000006</v>
      </c>
      <c r="L91" s="16">
        <v>0</v>
      </c>
      <c r="M91" s="16">
        <v>127144459.36</v>
      </c>
      <c r="N91" s="15">
        <v>0</v>
      </c>
      <c r="O91" s="15">
        <v>121170456.13</v>
      </c>
      <c r="P91" s="15">
        <v>5974003.2300000004</v>
      </c>
      <c r="Q91" s="15">
        <v>121170456.13</v>
      </c>
      <c r="R91" s="15">
        <v>0</v>
      </c>
      <c r="S91" s="15">
        <v>121170456.13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108951104</v>
      </c>
      <c r="K92" s="18">
        <v>269306</v>
      </c>
      <c r="L92" s="19">
        <v>0</v>
      </c>
      <c r="M92" s="19">
        <v>108951104</v>
      </c>
      <c r="N92" s="18">
        <v>0</v>
      </c>
      <c r="O92" s="18">
        <v>108947301.34</v>
      </c>
      <c r="P92" s="18">
        <v>3802.66</v>
      </c>
      <c r="Q92" s="18">
        <v>108947301.34</v>
      </c>
      <c r="R92" s="18">
        <v>0</v>
      </c>
      <c r="S92" s="18">
        <v>108947301.34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18193355.359999999</v>
      </c>
      <c r="K93" s="18">
        <v>1806644.6400000006</v>
      </c>
      <c r="L93" s="19">
        <v>0</v>
      </c>
      <c r="M93" s="19">
        <v>18193355.359999999</v>
      </c>
      <c r="N93" s="18">
        <v>0</v>
      </c>
      <c r="O93" s="18">
        <v>12223154.789999999</v>
      </c>
      <c r="P93" s="18">
        <v>5970200.5700000003</v>
      </c>
      <c r="Q93" s="18">
        <v>12223154.789999999</v>
      </c>
      <c r="R93" s="18">
        <v>0</v>
      </c>
      <c r="S93" s="18">
        <v>12223154.789999999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22800000</v>
      </c>
      <c r="H94" s="15">
        <v>0</v>
      </c>
      <c r="I94" s="15">
        <v>1010800000</v>
      </c>
      <c r="J94" s="15">
        <v>904601678.10000002</v>
      </c>
      <c r="K94" s="15">
        <v>106198321.89999998</v>
      </c>
      <c r="L94" s="16">
        <v>0</v>
      </c>
      <c r="M94" s="16">
        <v>904601678.10000002</v>
      </c>
      <c r="N94" s="15">
        <v>0</v>
      </c>
      <c r="O94" s="15">
        <v>904091598.54999995</v>
      </c>
      <c r="P94" s="15">
        <v>510079.55</v>
      </c>
      <c r="Q94" s="15">
        <v>902521458.54999995</v>
      </c>
      <c r="R94" s="15">
        <v>1570140</v>
      </c>
      <c r="S94" s="15">
        <v>902521458.54999995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14900000</v>
      </c>
      <c r="H95" s="18">
        <v>0</v>
      </c>
      <c r="I95" s="18">
        <v>134900000</v>
      </c>
      <c r="J95" s="18">
        <v>90642390.129999995</v>
      </c>
      <c r="K95" s="18">
        <v>44257609.870000005</v>
      </c>
      <c r="L95" s="19">
        <v>0</v>
      </c>
      <c r="M95" s="19">
        <v>90642390.129999995</v>
      </c>
      <c r="N95" s="18">
        <v>0</v>
      </c>
      <c r="O95" s="18">
        <v>90587844.569999993</v>
      </c>
      <c r="P95" s="18">
        <v>54545.56</v>
      </c>
      <c r="Q95" s="18">
        <v>90587844.569999993</v>
      </c>
      <c r="R95" s="18">
        <v>0</v>
      </c>
      <c r="S95" s="18">
        <v>90587844.569999993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36900000</v>
      </c>
      <c r="H96" s="18">
        <v>0</v>
      </c>
      <c r="I96" s="18">
        <v>586900000</v>
      </c>
      <c r="J96" s="18">
        <v>569549482.17999995</v>
      </c>
      <c r="K96" s="18">
        <v>17350517.820000052</v>
      </c>
      <c r="L96" s="19">
        <v>0</v>
      </c>
      <c r="M96" s="19">
        <v>569549482.17999995</v>
      </c>
      <c r="N96" s="18">
        <v>0</v>
      </c>
      <c r="O96" s="18">
        <v>569204489.35000002</v>
      </c>
      <c r="P96" s="18">
        <v>344992.83</v>
      </c>
      <c r="Q96" s="18">
        <v>567696359.35000002</v>
      </c>
      <c r="R96" s="18">
        <v>1508130</v>
      </c>
      <c r="S96" s="18">
        <v>567696359.35000002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544222.47</v>
      </c>
      <c r="K97" s="18">
        <v>1455777.53</v>
      </c>
      <c r="L97" s="19">
        <v>0</v>
      </c>
      <c r="M97" s="19">
        <v>544222.47</v>
      </c>
      <c r="N97" s="18">
        <v>0</v>
      </c>
      <c r="O97" s="18">
        <v>533126.5</v>
      </c>
      <c r="P97" s="18">
        <v>11095.97</v>
      </c>
      <c r="Q97" s="18">
        <v>471116.5</v>
      </c>
      <c r="R97" s="18">
        <v>62010</v>
      </c>
      <c r="S97" s="18">
        <v>471116.5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14808732.84</v>
      </c>
      <c r="K98" s="18">
        <v>2191267.16</v>
      </c>
      <c r="L98" s="19">
        <v>0</v>
      </c>
      <c r="M98" s="19">
        <v>14808732.84</v>
      </c>
      <c r="N98" s="18">
        <v>0</v>
      </c>
      <c r="O98" s="18">
        <v>14808719.99</v>
      </c>
      <c r="P98" s="18">
        <v>12.85</v>
      </c>
      <c r="Q98" s="18">
        <v>14808719.99</v>
      </c>
      <c r="R98" s="18">
        <v>0</v>
      </c>
      <c r="S98" s="18">
        <v>14808719.99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-29000000</v>
      </c>
      <c r="H99" s="18">
        <v>0</v>
      </c>
      <c r="I99" s="18">
        <v>266000000</v>
      </c>
      <c r="J99" s="18">
        <v>225763589.47999999</v>
      </c>
      <c r="K99" s="18">
        <v>40236410.520000011</v>
      </c>
      <c r="L99" s="19">
        <v>0</v>
      </c>
      <c r="M99" s="19">
        <v>225763589.47999999</v>
      </c>
      <c r="N99" s="18">
        <v>0</v>
      </c>
      <c r="O99" s="18">
        <v>225666714.13999999</v>
      </c>
      <c r="P99" s="18">
        <v>96875.34</v>
      </c>
      <c r="Q99" s="18">
        <v>225666714.13999999</v>
      </c>
      <c r="R99" s="18">
        <v>0</v>
      </c>
      <c r="S99" s="18">
        <v>225666714.13999999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3293261</v>
      </c>
      <c r="K100" s="18">
        <v>706739</v>
      </c>
      <c r="L100" s="19">
        <v>0</v>
      </c>
      <c r="M100" s="19">
        <v>3293261</v>
      </c>
      <c r="N100" s="18">
        <v>0</v>
      </c>
      <c r="O100" s="18">
        <v>3290704</v>
      </c>
      <c r="P100" s="18">
        <v>2557</v>
      </c>
      <c r="Q100" s="18">
        <v>3290704</v>
      </c>
      <c r="R100" s="18">
        <v>0</v>
      </c>
      <c r="S100" s="18">
        <v>3290704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20</v>
      </c>
      <c r="F101" s="15">
        <v>0</v>
      </c>
      <c r="G101" s="18">
        <f t="shared" si="8"/>
        <v>32000000</v>
      </c>
      <c r="H101" s="18">
        <v>0</v>
      </c>
      <c r="I101" s="15">
        <v>32000000</v>
      </c>
      <c r="J101" s="18">
        <v>0</v>
      </c>
      <c r="K101" s="18">
        <v>32000000</v>
      </c>
      <c r="L101" s="19">
        <v>0</v>
      </c>
      <c r="M101" s="19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s="10" customFormat="1" ht="12" x14ac:dyDescent="0.2">
      <c r="A102" s="13" t="s">
        <v>178</v>
      </c>
      <c r="B102" s="13" t="s">
        <v>179</v>
      </c>
      <c r="C102" s="13" t="s">
        <v>274</v>
      </c>
      <c r="D102" s="13" t="s">
        <v>275</v>
      </c>
      <c r="E102" s="14">
        <v>21</v>
      </c>
      <c r="F102" s="15">
        <v>900000000</v>
      </c>
      <c r="G102" s="15">
        <f t="shared" si="8"/>
        <v>15000000</v>
      </c>
      <c r="H102" s="15">
        <v>0</v>
      </c>
      <c r="I102" s="15">
        <v>915000000</v>
      </c>
      <c r="J102" s="15">
        <v>896370377</v>
      </c>
      <c r="K102" s="15">
        <v>18629623</v>
      </c>
      <c r="L102" s="16">
        <v>0</v>
      </c>
      <c r="M102" s="16">
        <v>148414919.05000001</v>
      </c>
      <c r="N102" s="15">
        <v>747955457.95000005</v>
      </c>
      <c r="O102" s="15">
        <v>148414918.22999999</v>
      </c>
      <c r="P102" s="15">
        <v>0.82</v>
      </c>
      <c r="Q102" s="15">
        <v>75639087.180000007</v>
      </c>
      <c r="R102" s="15">
        <v>72775831.049999997</v>
      </c>
      <c r="S102" s="15">
        <v>75639087.180000007</v>
      </c>
      <c r="T102" s="15">
        <v>0</v>
      </c>
      <c r="U102" s="15">
        <v>0</v>
      </c>
    </row>
    <row r="103" spans="1:21" s="10" customFormat="1" ht="12" x14ac:dyDescent="0.2">
      <c r="A103" s="17" t="s">
        <v>180</v>
      </c>
      <c r="B103" s="17" t="s">
        <v>181</v>
      </c>
      <c r="C103" s="17" t="s">
        <v>274</v>
      </c>
      <c r="D103" s="17" t="s">
        <v>275</v>
      </c>
      <c r="E103" s="4">
        <v>20</v>
      </c>
      <c r="F103" s="15">
        <v>0</v>
      </c>
      <c r="G103" s="15">
        <f t="shared" si="8"/>
        <v>32000000</v>
      </c>
      <c r="H103" s="15">
        <v>0</v>
      </c>
      <c r="I103" s="15">
        <v>32000000</v>
      </c>
      <c r="J103" s="15">
        <v>0</v>
      </c>
      <c r="K103" s="15">
        <v>32000000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7" t="s">
        <v>180</v>
      </c>
      <c r="B104" s="17" t="s">
        <v>181</v>
      </c>
      <c r="C104" s="17" t="s">
        <v>274</v>
      </c>
      <c r="D104" s="17" t="s">
        <v>275</v>
      </c>
      <c r="E104" s="4">
        <v>21</v>
      </c>
      <c r="F104" s="18">
        <v>900000000</v>
      </c>
      <c r="G104" s="18">
        <f t="shared" si="8"/>
        <v>15000000</v>
      </c>
      <c r="H104" s="18">
        <v>0</v>
      </c>
      <c r="I104" s="18">
        <v>915000000</v>
      </c>
      <c r="J104" s="18">
        <v>896370377</v>
      </c>
      <c r="K104" s="18">
        <v>18629623</v>
      </c>
      <c r="L104" s="19">
        <v>0</v>
      </c>
      <c r="M104" s="19">
        <v>148414919.05000001</v>
      </c>
      <c r="N104" s="18">
        <v>747955457.95000005</v>
      </c>
      <c r="O104" s="18">
        <v>148414918.22999999</v>
      </c>
      <c r="P104" s="18">
        <v>0.82</v>
      </c>
      <c r="Q104" s="18">
        <v>75639087.180000007</v>
      </c>
      <c r="R104" s="18">
        <v>72775831.049999997</v>
      </c>
      <c r="S104" s="18">
        <v>75639087.180000007</v>
      </c>
      <c r="T104" s="18">
        <v>0</v>
      </c>
      <c r="U104" s="18">
        <v>0</v>
      </c>
    </row>
    <row r="105" spans="1:21" s="10" customFormat="1" ht="12" x14ac:dyDescent="0.2">
      <c r="A105" s="13" t="s">
        <v>182</v>
      </c>
      <c r="B105" s="13" t="s">
        <v>183</v>
      </c>
      <c r="C105" s="13" t="s">
        <v>274</v>
      </c>
      <c r="D105" s="13" t="s">
        <v>275</v>
      </c>
      <c r="E105" s="14">
        <v>20</v>
      </c>
      <c r="F105" s="15">
        <v>500000</v>
      </c>
      <c r="G105" s="15">
        <f t="shared" si="8"/>
        <v>0</v>
      </c>
      <c r="H105" s="15">
        <v>0</v>
      </c>
      <c r="I105" s="15">
        <v>500000</v>
      </c>
      <c r="J105" s="15">
        <v>1192</v>
      </c>
      <c r="K105" s="15">
        <v>498808</v>
      </c>
      <c r="L105" s="16">
        <v>0</v>
      </c>
      <c r="M105" s="16">
        <v>1192</v>
      </c>
      <c r="N105" s="15">
        <v>0</v>
      </c>
      <c r="O105" s="15">
        <v>0</v>
      </c>
      <c r="P105" s="15">
        <v>1192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</row>
    <row r="106" spans="1:21" s="10" customFormat="1" ht="12" x14ac:dyDescent="0.2">
      <c r="A106" s="13" t="s">
        <v>182</v>
      </c>
      <c r="B106" s="13" t="s">
        <v>183</v>
      </c>
      <c r="C106" s="13" t="s">
        <v>274</v>
      </c>
      <c r="D106" s="13" t="s">
        <v>275</v>
      </c>
      <c r="E106" s="14">
        <v>21</v>
      </c>
      <c r="F106" s="15">
        <v>394465000</v>
      </c>
      <c r="G106" s="15">
        <f t="shared" si="8"/>
        <v>-15000000</v>
      </c>
      <c r="H106" s="15">
        <v>0</v>
      </c>
      <c r="I106" s="15">
        <v>379465000</v>
      </c>
      <c r="J106" s="15">
        <v>378519266.69999999</v>
      </c>
      <c r="K106" s="15">
        <v>945733.30000001192</v>
      </c>
      <c r="L106" s="16">
        <v>0</v>
      </c>
      <c r="M106" s="16">
        <v>375828468.80000001</v>
      </c>
      <c r="N106" s="15">
        <v>2690797.9</v>
      </c>
      <c r="O106" s="15">
        <v>346866916.32999998</v>
      </c>
      <c r="P106" s="15">
        <v>28961552.469999999</v>
      </c>
      <c r="Q106" s="15">
        <v>346866916.32999998</v>
      </c>
      <c r="R106" s="15">
        <v>0</v>
      </c>
      <c r="S106" s="15">
        <v>346866916.32999998</v>
      </c>
      <c r="T106" s="15">
        <v>0</v>
      </c>
      <c r="U106" s="15">
        <v>0</v>
      </c>
    </row>
    <row r="107" spans="1:21" s="10" customFormat="1" ht="12" x14ac:dyDescent="0.2">
      <c r="A107" s="17" t="s">
        <v>184</v>
      </c>
      <c r="B107" s="17" t="s">
        <v>185</v>
      </c>
      <c r="C107" s="17" t="s">
        <v>274</v>
      </c>
      <c r="D107" s="17" t="s">
        <v>275</v>
      </c>
      <c r="E107" s="4">
        <v>20</v>
      </c>
      <c r="F107" s="18">
        <v>500000</v>
      </c>
      <c r="G107" s="18">
        <f t="shared" si="8"/>
        <v>0</v>
      </c>
      <c r="H107" s="18">
        <v>0</v>
      </c>
      <c r="I107" s="18">
        <v>500000</v>
      </c>
      <c r="J107" s="18">
        <v>1192</v>
      </c>
      <c r="K107" s="18">
        <v>498808</v>
      </c>
      <c r="L107" s="19">
        <v>0</v>
      </c>
      <c r="M107" s="19">
        <v>1192</v>
      </c>
      <c r="N107" s="18">
        <v>0</v>
      </c>
      <c r="O107" s="18">
        <v>0</v>
      </c>
      <c r="P107" s="18">
        <v>1192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s="10" customFormat="1" ht="12" x14ac:dyDescent="0.2">
      <c r="A108" s="17" t="s">
        <v>186</v>
      </c>
      <c r="B108" s="17" t="s">
        <v>187</v>
      </c>
      <c r="C108" s="17" t="s">
        <v>274</v>
      </c>
      <c r="D108" s="17" t="s">
        <v>275</v>
      </c>
      <c r="E108" s="4">
        <v>21</v>
      </c>
      <c r="F108" s="18">
        <v>394465000</v>
      </c>
      <c r="G108" s="18">
        <f t="shared" si="8"/>
        <v>-15000000</v>
      </c>
      <c r="H108" s="18">
        <v>0</v>
      </c>
      <c r="I108" s="18">
        <v>379465000</v>
      </c>
      <c r="J108" s="18">
        <v>378519266.69999999</v>
      </c>
      <c r="K108" s="18">
        <v>945733.30000001192</v>
      </c>
      <c r="L108" s="19">
        <v>0</v>
      </c>
      <c r="M108" s="19">
        <v>375828468.80000001</v>
      </c>
      <c r="N108" s="18">
        <v>2690797.9</v>
      </c>
      <c r="O108" s="18">
        <v>346866916.32999998</v>
      </c>
      <c r="P108" s="18">
        <v>28961552.469999999</v>
      </c>
      <c r="Q108" s="18">
        <v>346866916.32999998</v>
      </c>
      <c r="R108" s="18">
        <v>0</v>
      </c>
      <c r="S108" s="18">
        <v>346866916.32999998</v>
      </c>
      <c r="T108" s="18">
        <v>0</v>
      </c>
      <c r="U108" s="18">
        <v>0</v>
      </c>
    </row>
    <row r="109" spans="1:21" s="10" customFormat="1" ht="12" x14ac:dyDescent="0.2">
      <c r="A109" s="13" t="s">
        <v>188</v>
      </c>
      <c r="B109" s="13" t="s">
        <v>189</v>
      </c>
      <c r="C109" s="13" t="s">
        <v>274</v>
      </c>
      <c r="D109" s="13" t="s">
        <v>275</v>
      </c>
      <c r="E109" s="14">
        <v>20</v>
      </c>
      <c r="F109" s="15">
        <v>2230080000</v>
      </c>
      <c r="G109" s="15">
        <f t="shared" si="8"/>
        <v>1770228614</v>
      </c>
      <c r="H109" s="15">
        <v>0</v>
      </c>
      <c r="I109" s="15">
        <v>4000308614</v>
      </c>
      <c r="J109" s="15">
        <v>3644668355.77</v>
      </c>
      <c r="K109" s="15">
        <v>355640258.23000002</v>
      </c>
      <c r="L109" s="16">
        <v>0</v>
      </c>
      <c r="M109" s="16">
        <v>3644668355.77</v>
      </c>
      <c r="N109" s="15">
        <v>0</v>
      </c>
      <c r="O109" s="15">
        <v>3352235696.54</v>
      </c>
      <c r="P109" s="15">
        <v>292432659.23000002</v>
      </c>
      <c r="Q109" s="15">
        <v>3287095254.3400002</v>
      </c>
      <c r="R109" s="15">
        <v>65140442.200000003</v>
      </c>
      <c r="S109" s="15">
        <v>3287095254.3400002</v>
      </c>
      <c r="T109" s="15">
        <v>0</v>
      </c>
      <c r="U109" s="15">
        <v>88596584</v>
      </c>
    </row>
    <row r="110" spans="1:21" s="10" customFormat="1" ht="24" x14ac:dyDescent="0.2">
      <c r="A110" s="17" t="s">
        <v>190</v>
      </c>
      <c r="B110" s="17" t="s">
        <v>191</v>
      </c>
      <c r="C110" s="17" t="s">
        <v>274</v>
      </c>
      <c r="D110" s="17" t="s">
        <v>275</v>
      </c>
      <c r="E110" s="4">
        <v>20</v>
      </c>
      <c r="F110" s="18">
        <v>60000000</v>
      </c>
      <c r="G110" s="18">
        <f t="shared" si="8"/>
        <v>0</v>
      </c>
      <c r="H110" s="18">
        <v>0</v>
      </c>
      <c r="I110" s="18">
        <v>60000000</v>
      </c>
      <c r="J110" s="18">
        <v>10000000</v>
      </c>
      <c r="K110" s="18">
        <v>50000000</v>
      </c>
      <c r="L110" s="19">
        <v>0</v>
      </c>
      <c r="M110" s="19">
        <v>10000000</v>
      </c>
      <c r="N110" s="18">
        <v>0</v>
      </c>
      <c r="O110" s="18">
        <v>0</v>
      </c>
      <c r="P110" s="18">
        <v>10000000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1:21" s="10" customFormat="1" ht="24" x14ac:dyDescent="0.2">
      <c r="A111" s="17" t="s">
        <v>192</v>
      </c>
      <c r="B111" s="17" t="s">
        <v>193</v>
      </c>
      <c r="C111" s="17" t="s">
        <v>274</v>
      </c>
      <c r="D111" s="17" t="s">
        <v>275</v>
      </c>
      <c r="E111" s="4">
        <v>20</v>
      </c>
      <c r="F111" s="18">
        <v>2170080000</v>
      </c>
      <c r="G111" s="18">
        <f t="shared" si="8"/>
        <v>1770228614</v>
      </c>
      <c r="H111" s="18">
        <v>0</v>
      </c>
      <c r="I111" s="18">
        <v>3940308614</v>
      </c>
      <c r="J111" s="18">
        <v>3634668355.77</v>
      </c>
      <c r="K111" s="18">
        <v>305640258.23000002</v>
      </c>
      <c r="L111" s="19">
        <v>0</v>
      </c>
      <c r="M111" s="19">
        <v>3634668355.77</v>
      </c>
      <c r="N111" s="18">
        <v>0</v>
      </c>
      <c r="O111" s="18">
        <v>3352235696.54</v>
      </c>
      <c r="P111" s="18">
        <v>282432659.23000002</v>
      </c>
      <c r="Q111" s="18">
        <v>3287095254.3400002</v>
      </c>
      <c r="R111" s="18">
        <v>65140442.200000003</v>
      </c>
      <c r="S111" s="18">
        <v>3287095254.3400002</v>
      </c>
      <c r="T111" s="18">
        <v>0</v>
      </c>
      <c r="U111" s="18">
        <v>88596584</v>
      </c>
    </row>
    <row r="112" spans="1:21" s="10" customFormat="1" ht="12" x14ac:dyDescent="0.2">
      <c r="A112" s="13" t="s">
        <v>194</v>
      </c>
      <c r="B112" s="13" t="s">
        <v>195</v>
      </c>
      <c r="C112" s="13" t="s">
        <v>274</v>
      </c>
      <c r="D112" s="13" t="s">
        <v>275</v>
      </c>
      <c r="E112" s="14">
        <v>20</v>
      </c>
      <c r="F112" s="15">
        <v>100000</v>
      </c>
      <c r="G112" s="15">
        <f t="shared" si="8"/>
        <v>800000</v>
      </c>
      <c r="H112" s="15">
        <v>0</v>
      </c>
      <c r="I112" s="15">
        <v>900000</v>
      </c>
      <c r="J112" s="15">
        <v>505999.91</v>
      </c>
      <c r="K112" s="15">
        <v>394000.09</v>
      </c>
      <c r="L112" s="16">
        <v>0</v>
      </c>
      <c r="M112" s="16">
        <v>505999.91</v>
      </c>
      <c r="N112" s="15">
        <v>0</v>
      </c>
      <c r="O112" s="15">
        <v>502000</v>
      </c>
      <c r="P112" s="15">
        <v>3999.91</v>
      </c>
      <c r="Q112" s="15">
        <v>502000</v>
      </c>
      <c r="R112" s="15">
        <v>0</v>
      </c>
      <c r="S112" s="15">
        <v>502000</v>
      </c>
      <c r="T112" s="15">
        <v>0</v>
      </c>
      <c r="U112" s="15">
        <v>0</v>
      </c>
    </row>
    <row r="113" spans="1:21" s="10" customFormat="1" ht="12" x14ac:dyDescent="0.2">
      <c r="A113" s="17" t="s">
        <v>196</v>
      </c>
      <c r="B113" s="17" t="s">
        <v>197</v>
      </c>
      <c r="C113" s="17" t="s">
        <v>274</v>
      </c>
      <c r="D113" s="17" t="s">
        <v>275</v>
      </c>
      <c r="E113" s="4">
        <v>20</v>
      </c>
      <c r="F113" s="18">
        <v>100000</v>
      </c>
      <c r="G113" s="18">
        <f t="shared" si="8"/>
        <v>800000</v>
      </c>
      <c r="H113" s="18">
        <v>0</v>
      </c>
      <c r="I113" s="18">
        <v>900000</v>
      </c>
      <c r="J113" s="18">
        <v>505999.91</v>
      </c>
      <c r="K113" s="18">
        <v>394000.09</v>
      </c>
      <c r="L113" s="19">
        <v>0</v>
      </c>
      <c r="M113" s="19">
        <v>505999.91</v>
      </c>
      <c r="N113" s="18">
        <v>0</v>
      </c>
      <c r="O113" s="18">
        <v>502000</v>
      </c>
      <c r="P113" s="18">
        <v>3999.91</v>
      </c>
      <c r="Q113" s="18">
        <v>502000</v>
      </c>
      <c r="R113" s="18">
        <v>0</v>
      </c>
      <c r="S113" s="18">
        <v>502000</v>
      </c>
      <c r="T113" s="18">
        <v>0</v>
      </c>
      <c r="U113" s="18">
        <v>0</v>
      </c>
    </row>
    <row r="114" spans="1:21" s="10" customFormat="1" ht="24" x14ac:dyDescent="0.2">
      <c r="A114" s="13" t="s">
        <v>198</v>
      </c>
      <c r="B114" s="13" t="s">
        <v>199</v>
      </c>
      <c r="C114" s="13" t="s">
        <v>274</v>
      </c>
      <c r="D114" s="13" t="s">
        <v>275</v>
      </c>
      <c r="E114" s="14">
        <v>20</v>
      </c>
      <c r="F114" s="15">
        <v>307000000</v>
      </c>
      <c r="G114" s="15">
        <f t="shared" si="8"/>
        <v>0</v>
      </c>
      <c r="H114" s="15">
        <v>0</v>
      </c>
      <c r="I114" s="15">
        <v>307000000</v>
      </c>
      <c r="J114" s="15">
        <v>305799064</v>
      </c>
      <c r="K114" s="15">
        <v>1200936</v>
      </c>
      <c r="L114" s="16">
        <v>0</v>
      </c>
      <c r="M114" s="16">
        <v>274391944</v>
      </c>
      <c r="N114" s="15">
        <v>31407120</v>
      </c>
      <c r="O114" s="15">
        <v>73797665.400000006</v>
      </c>
      <c r="P114" s="15">
        <v>200594278.59999999</v>
      </c>
      <c r="Q114" s="15">
        <v>72797665.400000006</v>
      </c>
      <c r="R114" s="15">
        <v>1000000</v>
      </c>
      <c r="S114" s="15">
        <v>72797665.400000006</v>
      </c>
      <c r="T114" s="15">
        <v>0</v>
      </c>
      <c r="U114" s="15">
        <v>0</v>
      </c>
    </row>
    <row r="115" spans="1:21" s="10" customFormat="1" ht="12" x14ac:dyDescent="0.2">
      <c r="A115" s="17" t="s">
        <v>200</v>
      </c>
      <c r="B115" s="17" t="s">
        <v>201</v>
      </c>
      <c r="C115" s="17" t="s">
        <v>274</v>
      </c>
      <c r="D115" s="17" t="s">
        <v>275</v>
      </c>
      <c r="E115" s="4">
        <v>20</v>
      </c>
      <c r="F115" s="18">
        <v>200000000</v>
      </c>
      <c r="G115" s="18">
        <f t="shared" si="8"/>
        <v>10458000</v>
      </c>
      <c r="H115" s="18">
        <v>0</v>
      </c>
      <c r="I115" s="18">
        <v>210458000</v>
      </c>
      <c r="J115" s="18">
        <v>209658000</v>
      </c>
      <c r="K115" s="18">
        <v>800000</v>
      </c>
      <c r="L115" s="19">
        <v>0</v>
      </c>
      <c r="M115" s="19">
        <v>199200000</v>
      </c>
      <c r="N115" s="18">
        <v>10458000</v>
      </c>
      <c r="O115" s="18">
        <v>0</v>
      </c>
      <c r="P115" s="18">
        <v>199200000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7" t="s">
        <v>202</v>
      </c>
      <c r="B116" s="17" t="s">
        <v>203</v>
      </c>
      <c r="C116" s="17" t="s">
        <v>274</v>
      </c>
      <c r="D116" s="17" t="s">
        <v>275</v>
      </c>
      <c r="E116" s="4">
        <v>20</v>
      </c>
      <c r="F116" s="18">
        <v>77000000</v>
      </c>
      <c r="G116" s="18">
        <f t="shared" si="8"/>
        <v>0</v>
      </c>
      <c r="H116" s="18">
        <v>0</v>
      </c>
      <c r="I116" s="18">
        <v>77000000</v>
      </c>
      <c r="J116" s="18">
        <v>76719064</v>
      </c>
      <c r="K116" s="18">
        <v>280936</v>
      </c>
      <c r="L116" s="19">
        <v>0</v>
      </c>
      <c r="M116" s="19">
        <v>75191944</v>
      </c>
      <c r="N116" s="18">
        <v>1527120</v>
      </c>
      <c r="O116" s="18">
        <v>73797665.400000006</v>
      </c>
      <c r="P116" s="18">
        <v>1394278.6</v>
      </c>
      <c r="Q116" s="18">
        <v>72797665.400000006</v>
      </c>
      <c r="R116" s="18">
        <v>1000000</v>
      </c>
      <c r="S116" s="18">
        <v>72797665.400000006</v>
      </c>
      <c r="T116" s="18">
        <v>0</v>
      </c>
      <c r="U116" s="18">
        <v>0</v>
      </c>
    </row>
    <row r="117" spans="1:21" s="10" customFormat="1" ht="12" x14ac:dyDescent="0.2">
      <c r="A117" s="17" t="s">
        <v>204</v>
      </c>
      <c r="B117" s="17" t="s">
        <v>205</v>
      </c>
      <c r="C117" s="17" t="s">
        <v>274</v>
      </c>
      <c r="D117" s="17" t="s">
        <v>275</v>
      </c>
      <c r="E117" s="4">
        <v>20</v>
      </c>
      <c r="F117" s="18">
        <v>30000000</v>
      </c>
      <c r="G117" s="18">
        <f t="shared" si="8"/>
        <v>-10458000</v>
      </c>
      <c r="H117" s="18">
        <v>0</v>
      </c>
      <c r="I117" s="18">
        <v>19542000</v>
      </c>
      <c r="J117" s="18">
        <v>19422000</v>
      </c>
      <c r="K117" s="18">
        <v>120000</v>
      </c>
      <c r="L117" s="19">
        <v>0</v>
      </c>
      <c r="M117" s="19">
        <v>0</v>
      </c>
      <c r="N117" s="18">
        <v>19422000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s="10" customFormat="1" ht="12" x14ac:dyDescent="0.2">
      <c r="A118" s="13" t="s">
        <v>206</v>
      </c>
      <c r="B118" s="13" t="s">
        <v>207</v>
      </c>
      <c r="C118" s="13" t="s">
        <v>274</v>
      </c>
      <c r="D118" s="13" t="s">
        <v>275</v>
      </c>
      <c r="E118" s="14">
        <v>20</v>
      </c>
      <c r="F118" s="15">
        <v>1600000</v>
      </c>
      <c r="G118" s="15">
        <f t="shared" si="8"/>
        <v>0</v>
      </c>
      <c r="H118" s="15">
        <v>0</v>
      </c>
      <c r="I118" s="15">
        <v>1600000</v>
      </c>
      <c r="J118" s="15">
        <v>1600000</v>
      </c>
      <c r="K118" s="15">
        <v>0</v>
      </c>
      <c r="L118" s="16">
        <v>0</v>
      </c>
      <c r="M118" s="16">
        <v>1600000</v>
      </c>
      <c r="N118" s="15">
        <v>0</v>
      </c>
      <c r="O118" s="15">
        <v>847000</v>
      </c>
      <c r="P118" s="15">
        <v>753000</v>
      </c>
      <c r="Q118" s="15">
        <v>847000</v>
      </c>
      <c r="R118" s="15">
        <v>0</v>
      </c>
      <c r="S118" s="15">
        <v>847000</v>
      </c>
      <c r="T118" s="15">
        <v>0</v>
      </c>
      <c r="U118" s="15">
        <v>0</v>
      </c>
    </row>
    <row r="119" spans="1:21" s="10" customFormat="1" ht="12" x14ac:dyDescent="0.2">
      <c r="A119" s="17" t="s">
        <v>208</v>
      </c>
      <c r="B119" s="17" t="s">
        <v>209</v>
      </c>
      <c r="C119" s="17" t="s">
        <v>274</v>
      </c>
      <c r="D119" s="17" t="s">
        <v>275</v>
      </c>
      <c r="E119" s="4">
        <v>20</v>
      </c>
      <c r="F119" s="18">
        <v>1600000</v>
      </c>
      <c r="G119" s="18">
        <f t="shared" si="8"/>
        <v>0</v>
      </c>
      <c r="H119" s="18">
        <v>0</v>
      </c>
      <c r="I119" s="18">
        <v>1600000</v>
      </c>
      <c r="J119" s="18">
        <v>1600000</v>
      </c>
      <c r="K119" s="18">
        <v>0</v>
      </c>
      <c r="L119" s="19">
        <v>0</v>
      </c>
      <c r="M119" s="19">
        <v>1600000</v>
      </c>
      <c r="N119" s="18">
        <v>0</v>
      </c>
      <c r="O119" s="18">
        <v>847000</v>
      </c>
      <c r="P119" s="18">
        <v>753000</v>
      </c>
      <c r="Q119" s="18">
        <v>847000</v>
      </c>
      <c r="R119" s="18">
        <v>0</v>
      </c>
      <c r="S119" s="18">
        <v>847000</v>
      </c>
      <c r="T119" s="18">
        <v>0</v>
      </c>
      <c r="U119" s="18">
        <v>0</v>
      </c>
    </row>
    <row r="120" spans="1:21" s="10" customFormat="1" ht="24" x14ac:dyDescent="0.2">
      <c r="A120" s="13" t="s">
        <v>210</v>
      </c>
      <c r="B120" s="13" t="s">
        <v>211</v>
      </c>
      <c r="C120" s="13" t="s">
        <v>274</v>
      </c>
      <c r="D120" s="13" t="s">
        <v>275</v>
      </c>
      <c r="E120" s="14">
        <v>20</v>
      </c>
      <c r="F120" s="15">
        <v>1000000</v>
      </c>
      <c r="G120" s="15">
        <f t="shared" si="8"/>
        <v>31600000</v>
      </c>
      <c r="H120" s="15">
        <v>0</v>
      </c>
      <c r="I120" s="15">
        <v>32600000</v>
      </c>
      <c r="J120" s="15">
        <v>21228681.329999998</v>
      </c>
      <c r="K120" s="15">
        <v>11371318.670000002</v>
      </c>
      <c r="L120" s="16">
        <v>0</v>
      </c>
      <c r="M120" s="16">
        <v>19160319.329999998</v>
      </c>
      <c r="N120" s="15">
        <v>2068362</v>
      </c>
      <c r="O120" s="15">
        <v>7945510.7999999998</v>
      </c>
      <c r="P120" s="15">
        <v>11214808.529999999</v>
      </c>
      <c r="Q120" s="15">
        <v>7182230.7999999998</v>
      </c>
      <c r="R120" s="15">
        <v>763280</v>
      </c>
      <c r="S120" s="15">
        <v>7182230.7999999998</v>
      </c>
      <c r="T120" s="15">
        <v>0</v>
      </c>
      <c r="U120" s="15">
        <v>0</v>
      </c>
    </row>
    <row r="121" spans="1:21" s="10" customFormat="1" ht="24" x14ac:dyDescent="0.2">
      <c r="A121" s="17" t="s">
        <v>212</v>
      </c>
      <c r="B121" s="17" t="s">
        <v>211</v>
      </c>
      <c r="C121" s="17" t="s">
        <v>274</v>
      </c>
      <c r="D121" s="17" t="s">
        <v>275</v>
      </c>
      <c r="E121" s="4">
        <v>20</v>
      </c>
      <c r="F121" s="18">
        <v>1000000</v>
      </c>
      <c r="G121" s="18">
        <f t="shared" si="8"/>
        <v>31600000</v>
      </c>
      <c r="H121" s="18">
        <v>0</v>
      </c>
      <c r="I121" s="18">
        <v>32600000</v>
      </c>
      <c r="J121" s="18">
        <v>21228681.329999998</v>
      </c>
      <c r="K121" s="18">
        <v>11371318.670000002</v>
      </c>
      <c r="L121" s="19">
        <v>0</v>
      </c>
      <c r="M121" s="19">
        <v>19160319.329999998</v>
      </c>
      <c r="N121" s="18">
        <v>2068362</v>
      </c>
      <c r="O121" s="18">
        <v>7945510.7999999998</v>
      </c>
      <c r="P121" s="18">
        <v>11214808.529999999</v>
      </c>
      <c r="Q121" s="18">
        <v>7182230.7999999998</v>
      </c>
      <c r="R121" s="18">
        <v>763280</v>
      </c>
      <c r="S121" s="18">
        <v>7182230.7999999998</v>
      </c>
      <c r="T121" s="18">
        <v>0</v>
      </c>
      <c r="U121" s="18">
        <v>0</v>
      </c>
    </row>
    <row r="122" spans="1:21" s="10" customFormat="1" ht="12" x14ac:dyDescent="0.2">
      <c r="A122" s="13" t="s">
        <v>213</v>
      </c>
      <c r="B122" s="13" t="s">
        <v>214</v>
      </c>
      <c r="C122" s="13" t="s">
        <v>274</v>
      </c>
      <c r="D122" s="13" t="s">
        <v>275</v>
      </c>
      <c r="E122" s="14">
        <v>20</v>
      </c>
      <c r="F122" s="15">
        <f>+F123+F126</f>
        <v>10266000000</v>
      </c>
      <c r="G122" s="15">
        <f>+I122-F122-H122</f>
        <v>-8576592616</v>
      </c>
      <c r="H122" s="15">
        <v>-1000000000</v>
      </c>
      <c r="I122" s="15">
        <v>689407384</v>
      </c>
      <c r="J122" s="15">
        <v>490082255.04000002</v>
      </c>
      <c r="K122" s="15">
        <v>199325128.95999998</v>
      </c>
      <c r="L122" s="16">
        <v>0</v>
      </c>
      <c r="M122" s="16">
        <v>462899731.04000002</v>
      </c>
      <c r="N122" s="15">
        <v>27182524</v>
      </c>
      <c r="O122" s="15">
        <v>294098722.04000002</v>
      </c>
      <c r="P122" s="15">
        <v>168801009</v>
      </c>
      <c r="Q122" s="15">
        <v>294098722.04000002</v>
      </c>
      <c r="R122" s="15">
        <v>0</v>
      </c>
      <c r="S122" s="15">
        <v>294098722.04000002</v>
      </c>
      <c r="T122" s="15">
        <v>0</v>
      </c>
      <c r="U122" s="15">
        <v>0</v>
      </c>
    </row>
    <row r="123" spans="1:21" s="10" customFormat="1" ht="12" x14ac:dyDescent="0.2">
      <c r="A123" s="13" t="s">
        <v>215</v>
      </c>
      <c r="B123" s="13" t="s">
        <v>216</v>
      </c>
      <c r="C123" s="13" t="s">
        <v>274</v>
      </c>
      <c r="D123" s="13" t="s">
        <v>275</v>
      </c>
      <c r="E123" s="14">
        <v>20</v>
      </c>
      <c r="F123" s="15">
        <v>255000000</v>
      </c>
      <c r="G123" s="15">
        <f t="shared" si="8"/>
        <v>-48228614</v>
      </c>
      <c r="H123" s="15">
        <v>0</v>
      </c>
      <c r="I123" s="15">
        <v>206771386</v>
      </c>
      <c r="J123" s="15">
        <v>206771386</v>
      </c>
      <c r="K123" s="15">
        <v>0</v>
      </c>
      <c r="L123" s="16">
        <v>0</v>
      </c>
      <c r="M123" s="16">
        <v>206771386</v>
      </c>
      <c r="N123" s="15">
        <v>0</v>
      </c>
      <c r="O123" s="15">
        <v>206771386</v>
      </c>
      <c r="P123" s="15">
        <v>0</v>
      </c>
      <c r="Q123" s="15">
        <v>206771386</v>
      </c>
      <c r="R123" s="15">
        <v>0</v>
      </c>
      <c r="S123" s="15">
        <v>206771386</v>
      </c>
      <c r="T123" s="15">
        <v>0</v>
      </c>
      <c r="U123" s="15">
        <v>0</v>
      </c>
    </row>
    <row r="124" spans="1:21" s="10" customFormat="1" ht="12" x14ac:dyDescent="0.2">
      <c r="A124" s="13" t="s">
        <v>217</v>
      </c>
      <c r="B124" s="13" t="s">
        <v>218</v>
      </c>
      <c r="C124" s="13" t="s">
        <v>274</v>
      </c>
      <c r="D124" s="13" t="s">
        <v>275</v>
      </c>
      <c r="E124" s="14">
        <v>20</v>
      </c>
      <c r="F124" s="15">
        <v>255000000</v>
      </c>
      <c r="G124" s="15">
        <f t="shared" si="8"/>
        <v>-48228614</v>
      </c>
      <c r="H124" s="15">
        <v>0</v>
      </c>
      <c r="I124" s="15">
        <v>206771386</v>
      </c>
      <c r="J124" s="15">
        <v>206771386</v>
      </c>
      <c r="K124" s="15">
        <v>0</v>
      </c>
      <c r="L124" s="16">
        <v>0</v>
      </c>
      <c r="M124" s="16">
        <v>206771386</v>
      </c>
      <c r="N124" s="15">
        <v>0</v>
      </c>
      <c r="O124" s="15">
        <v>206771386</v>
      </c>
      <c r="P124" s="15">
        <v>0</v>
      </c>
      <c r="Q124" s="15">
        <v>206771386</v>
      </c>
      <c r="R124" s="15">
        <v>0</v>
      </c>
      <c r="S124" s="15">
        <v>206771386</v>
      </c>
      <c r="T124" s="15">
        <v>0</v>
      </c>
      <c r="U124" s="15">
        <v>0</v>
      </c>
    </row>
    <row r="125" spans="1:21" s="10" customFormat="1" ht="12" x14ac:dyDescent="0.2">
      <c r="A125" s="17" t="s">
        <v>219</v>
      </c>
      <c r="B125" s="17" t="s">
        <v>220</v>
      </c>
      <c r="C125" s="17" t="s">
        <v>274</v>
      </c>
      <c r="D125" s="17" t="s">
        <v>275</v>
      </c>
      <c r="E125" s="4">
        <v>20</v>
      </c>
      <c r="F125" s="18">
        <v>255000000</v>
      </c>
      <c r="G125" s="18">
        <f t="shared" si="8"/>
        <v>-48228614</v>
      </c>
      <c r="H125" s="18">
        <v>0</v>
      </c>
      <c r="I125" s="18">
        <v>206771386</v>
      </c>
      <c r="J125" s="18">
        <v>206771386</v>
      </c>
      <c r="K125" s="18">
        <v>0</v>
      </c>
      <c r="L125" s="19">
        <v>0</v>
      </c>
      <c r="M125" s="19">
        <v>206771386</v>
      </c>
      <c r="N125" s="18">
        <v>0</v>
      </c>
      <c r="O125" s="18">
        <v>206771386</v>
      </c>
      <c r="P125" s="18">
        <v>0</v>
      </c>
      <c r="Q125" s="18">
        <v>206771386</v>
      </c>
      <c r="R125" s="18">
        <v>0</v>
      </c>
      <c r="S125" s="18">
        <v>206771386</v>
      </c>
      <c r="T125" s="18">
        <v>0</v>
      </c>
      <c r="U125" s="18">
        <v>0</v>
      </c>
    </row>
    <row r="126" spans="1:21" s="10" customFormat="1" ht="12" x14ac:dyDescent="0.2">
      <c r="A126" s="13" t="s">
        <v>221</v>
      </c>
      <c r="B126" s="13" t="s">
        <v>222</v>
      </c>
      <c r="C126" s="13" t="s">
        <v>274</v>
      </c>
      <c r="D126" s="13" t="s">
        <v>275</v>
      </c>
      <c r="E126" s="14">
        <v>20</v>
      </c>
      <c r="F126" s="15">
        <f>F127+F131</f>
        <v>10011000000</v>
      </c>
      <c r="G126" s="15">
        <f>+I126-F126-H126</f>
        <v>-8528364002</v>
      </c>
      <c r="H126" s="15">
        <v>-1000000000</v>
      </c>
      <c r="I126" s="15">
        <v>482635998</v>
      </c>
      <c r="J126" s="15">
        <v>283310869.04000002</v>
      </c>
      <c r="K126" s="15">
        <v>199325128.95999998</v>
      </c>
      <c r="L126" s="16">
        <v>0</v>
      </c>
      <c r="M126" s="16">
        <v>256128345.03999999</v>
      </c>
      <c r="N126" s="15">
        <v>27182524</v>
      </c>
      <c r="O126" s="15">
        <v>87327336.040000007</v>
      </c>
      <c r="P126" s="15">
        <v>168801009</v>
      </c>
      <c r="Q126" s="15">
        <v>87327336.040000007</v>
      </c>
      <c r="R126" s="15">
        <v>0</v>
      </c>
      <c r="S126" s="15">
        <v>87327336.040000007</v>
      </c>
      <c r="T126" s="15">
        <v>0</v>
      </c>
      <c r="U126" s="15">
        <v>0</v>
      </c>
    </row>
    <row r="127" spans="1:21" s="10" customFormat="1" ht="12" x14ac:dyDescent="0.2">
      <c r="A127" s="13" t="s">
        <v>223</v>
      </c>
      <c r="B127" s="13" t="s">
        <v>224</v>
      </c>
      <c r="C127" s="13" t="s">
        <v>274</v>
      </c>
      <c r="D127" s="13" t="s">
        <v>275</v>
      </c>
      <c r="E127" s="14">
        <v>20</v>
      </c>
      <c r="F127" s="15">
        <f>+F128</f>
        <v>11000000</v>
      </c>
      <c r="G127" s="15">
        <f>+I127-F127+H127</f>
        <v>431692742.63</v>
      </c>
      <c r="H127" s="15">
        <v>0</v>
      </c>
      <c r="I127" s="15">
        <v>442692742.63</v>
      </c>
      <c r="J127" s="15">
        <v>283310869.04000002</v>
      </c>
      <c r="K127" s="15">
        <v>159381873.58999997</v>
      </c>
      <c r="L127" s="16">
        <v>0</v>
      </c>
      <c r="M127" s="16">
        <v>256128345.03999999</v>
      </c>
      <c r="N127" s="15">
        <v>27182524</v>
      </c>
      <c r="O127" s="15">
        <v>87327336.040000007</v>
      </c>
      <c r="P127" s="15">
        <v>168801009</v>
      </c>
      <c r="Q127" s="15">
        <v>87327336.040000007</v>
      </c>
      <c r="R127" s="15">
        <v>0</v>
      </c>
      <c r="S127" s="15">
        <v>87327336.040000007</v>
      </c>
      <c r="T127" s="15">
        <v>0</v>
      </c>
      <c r="U127" s="15">
        <v>0</v>
      </c>
    </row>
    <row r="128" spans="1:21" s="10" customFormat="1" ht="12" x14ac:dyDescent="0.2">
      <c r="A128" s="17" t="s">
        <v>225</v>
      </c>
      <c r="B128" s="17" t="s">
        <v>224</v>
      </c>
      <c r="C128" s="17" t="s">
        <v>274</v>
      </c>
      <c r="D128" s="17" t="s">
        <v>275</v>
      </c>
      <c r="E128" s="4">
        <v>20</v>
      </c>
      <c r="F128" s="18">
        <v>11000000</v>
      </c>
      <c r="G128" s="18">
        <f t="shared" ref="G128:G147" si="9">+I128-F128+H128</f>
        <v>431692742.63</v>
      </c>
      <c r="H128" s="18">
        <v>0</v>
      </c>
      <c r="I128" s="18">
        <v>442692742.63</v>
      </c>
      <c r="J128" s="18">
        <v>283310869.04000002</v>
      </c>
      <c r="K128" s="18">
        <v>159381873.58999997</v>
      </c>
      <c r="L128" s="19">
        <v>0</v>
      </c>
      <c r="M128" s="19">
        <v>256128345.03999999</v>
      </c>
      <c r="N128" s="18">
        <v>27182524</v>
      </c>
      <c r="O128" s="18">
        <v>87327336.040000007</v>
      </c>
      <c r="P128" s="18">
        <v>168801009</v>
      </c>
      <c r="Q128" s="18">
        <v>87327336.040000007</v>
      </c>
      <c r="R128" s="18">
        <v>0</v>
      </c>
      <c r="S128" s="18">
        <v>87327336.040000007</v>
      </c>
      <c r="T128" s="18">
        <v>0</v>
      </c>
      <c r="U128" s="18">
        <v>0</v>
      </c>
    </row>
    <row r="129" spans="1:21" s="10" customFormat="1" ht="12" x14ac:dyDescent="0.2">
      <c r="A129" s="17" t="s">
        <v>326</v>
      </c>
      <c r="B129" s="17" t="s">
        <v>327</v>
      </c>
      <c r="C129" s="17" t="s">
        <v>274</v>
      </c>
      <c r="D129" s="17" t="s">
        <v>275</v>
      </c>
      <c r="E129" s="4">
        <v>20</v>
      </c>
      <c r="F129" s="18">
        <v>0</v>
      </c>
      <c r="G129" s="18">
        <f t="shared" si="9"/>
        <v>221692742.63</v>
      </c>
      <c r="H129" s="18"/>
      <c r="I129" s="18">
        <v>221692742.63</v>
      </c>
      <c r="J129" s="18">
        <v>73005015</v>
      </c>
      <c r="K129" s="18">
        <v>148687727.63</v>
      </c>
      <c r="L129" s="19">
        <v>0</v>
      </c>
      <c r="M129" s="19">
        <v>73005015</v>
      </c>
      <c r="N129" s="18">
        <v>0</v>
      </c>
      <c r="O129" s="18">
        <v>73005015</v>
      </c>
      <c r="P129" s="18">
        <v>0</v>
      </c>
      <c r="Q129" s="18">
        <v>73005015</v>
      </c>
      <c r="R129" s="18">
        <v>0</v>
      </c>
      <c r="S129" s="18">
        <v>73005015</v>
      </c>
      <c r="T129" s="18">
        <v>0</v>
      </c>
      <c r="U129" s="18">
        <v>0</v>
      </c>
    </row>
    <row r="130" spans="1:21" s="10" customFormat="1" ht="12" x14ac:dyDescent="0.2">
      <c r="A130" s="17" t="s">
        <v>328</v>
      </c>
      <c r="B130" s="17" t="s">
        <v>329</v>
      </c>
      <c r="C130" s="17" t="s">
        <v>274</v>
      </c>
      <c r="D130" s="17" t="s">
        <v>275</v>
      </c>
      <c r="E130" s="4">
        <v>20</v>
      </c>
      <c r="F130" s="18">
        <v>0</v>
      </c>
      <c r="G130" s="18">
        <f t="shared" si="9"/>
        <v>221000000</v>
      </c>
      <c r="H130" s="18"/>
      <c r="I130" s="18">
        <v>221000000</v>
      </c>
      <c r="J130" s="18">
        <v>210305854.03999999</v>
      </c>
      <c r="K130" s="18">
        <v>10694145.960000008</v>
      </c>
      <c r="L130" s="19">
        <v>0</v>
      </c>
      <c r="M130" s="19">
        <v>183123330.03999999</v>
      </c>
      <c r="N130" s="18">
        <v>27182524</v>
      </c>
      <c r="O130" s="18">
        <v>14322321.039999999</v>
      </c>
      <c r="P130" s="18">
        <v>168801009</v>
      </c>
      <c r="Q130" s="18">
        <v>14322321.039999999</v>
      </c>
      <c r="R130" s="18">
        <v>0</v>
      </c>
      <c r="S130" s="18">
        <v>14322321.039999999</v>
      </c>
      <c r="T130" s="18">
        <v>0</v>
      </c>
      <c r="U130" s="18">
        <v>0</v>
      </c>
    </row>
    <row r="131" spans="1:21" s="10" customFormat="1" ht="24" x14ac:dyDescent="0.2">
      <c r="A131" s="13" t="s">
        <v>297</v>
      </c>
      <c r="B131" s="13" t="s">
        <v>298</v>
      </c>
      <c r="C131" s="13" t="s">
        <v>274</v>
      </c>
      <c r="D131" s="13" t="s">
        <v>275</v>
      </c>
      <c r="E131" s="14">
        <v>20</v>
      </c>
      <c r="F131" s="15">
        <f>+F132</f>
        <v>10000000000</v>
      </c>
      <c r="G131" s="15">
        <f t="shared" ref="G131:G137" si="10">+I131-F131-H131</f>
        <v>-8960056744.6299992</v>
      </c>
      <c r="H131" s="15">
        <v>-1000000000</v>
      </c>
      <c r="I131" s="15">
        <v>39943255.370000005</v>
      </c>
      <c r="J131" s="15">
        <v>0</v>
      </c>
      <c r="K131" s="15">
        <v>39943255.370000005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3" t="s">
        <v>295</v>
      </c>
      <c r="B132" s="13" t="s">
        <v>296</v>
      </c>
      <c r="C132" s="13" t="s">
        <v>274</v>
      </c>
      <c r="D132" s="13" t="s">
        <v>275</v>
      </c>
      <c r="E132" s="14">
        <v>20</v>
      </c>
      <c r="F132" s="15">
        <v>10000000000</v>
      </c>
      <c r="G132" s="15">
        <f t="shared" si="10"/>
        <v>-8960056744.6299992</v>
      </c>
      <c r="H132" s="15">
        <v>-1000000000</v>
      </c>
      <c r="I132" s="15">
        <v>39943255.370000005</v>
      </c>
      <c r="J132" s="15">
        <v>0</v>
      </c>
      <c r="K132" s="15">
        <v>39943255.370000005</v>
      </c>
      <c r="L132" s="16">
        <v>0</v>
      </c>
      <c r="M132" s="16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</row>
    <row r="133" spans="1:21" s="10" customFormat="1" ht="12" x14ac:dyDescent="0.2">
      <c r="A133" s="30" t="s">
        <v>226</v>
      </c>
      <c r="B133" s="30" t="s">
        <v>227</v>
      </c>
      <c r="C133" s="30" t="s">
        <v>274</v>
      </c>
      <c r="D133" s="30" t="s">
        <v>275</v>
      </c>
      <c r="E133" s="31">
        <v>21</v>
      </c>
      <c r="F133" s="32">
        <v>42000000000</v>
      </c>
      <c r="G133" s="32">
        <f t="shared" si="10"/>
        <v>0</v>
      </c>
      <c r="H133" s="32">
        <v>-7010004200</v>
      </c>
      <c r="I133" s="32">
        <v>34989995800</v>
      </c>
      <c r="J133" s="32">
        <v>33059538788.009998</v>
      </c>
      <c r="K133" s="32">
        <v>1930457011.9900017</v>
      </c>
      <c r="L133" s="33">
        <v>0</v>
      </c>
      <c r="M133" s="33">
        <v>31030402141.439999</v>
      </c>
      <c r="N133" s="32">
        <v>2029136646.5699999</v>
      </c>
      <c r="O133" s="32">
        <v>20632561683.18</v>
      </c>
      <c r="P133" s="32">
        <v>10397840458.26</v>
      </c>
      <c r="Q133" s="32">
        <v>19816926980.630001</v>
      </c>
      <c r="R133" s="32">
        <v>815634702.54999995</v>
      </c>
      <c r="S133" s="32">
        <v>19816926980.630001</v>
      </c>
      <c r="T133" s="32">
        <v>0</v>
      </c>
      <c r="U133" s="32">
        <v>47638744.530000001</v>
      </c>
    </row>
    <row r="134" spans="1:21" s="10" customFormat="1" ht="24" x14ac:dyDescent="0.2">
      <c r="A134" s="13" t="s">
        <v>228</v>
      </c>
      <c r="B134" s="13" t="s">
        <v>229</v>
      </c>
      <c r="C134" s="13" t="s">
        <v>274</v>
      </c>
      <c r="D134" s="13" t="s">
        <v>275</v>
      </c>
      <c r="E134" s="14">
        <v>21</v>
      </c>
      <c r="F134" s="15">
        <v>3500000000</v>
      </c>
      <c r="G134" s="15">
        <f t="shared" si="10"/>
        <v>0</v>
      </c>
      <c r="H134" s="15">
        <v>-2500000000</v>
      </c>
      <c r="I134" s="15">
        <v>1000000000</v>
      </c>
      <c r="J134" s="15">
        <v>999241060.11000001</v>
      </c>
      <c r="K134" s="15">
        <v>758939.88999998569</v>
      </c>
      <c r="L134" s="16">
        <v>0</v>
      </c>
      <c r="M134" s="16">
        <v>991119310.11000001</v>
      </c>
      <c r="N134" s="15">
        <v>8121750</v>
      </c>
      <c r="O134" s="15">
        <v>586714923.11000001</v>
      </c>
      <c r="P134" s="15">
        <v>404404387</v>
      </c>
      <c r="Q134" s="15">
        <v>491849143.11000001</v>
      </c>
      <c r="R134" s="15">
        <v>94865780</v>
      </c>
      <c r="S134" s="15">
        <v>491849143.11000001</v>
      </c>
      <c r="T134" s="15">
        <v>0</v>
      </c>
      <c r="U134" s="15">
        <v>0</v>
      </c>
    </row>
    <row r="135" spans="1:21" s="10" customFormat="1" ht="12" x14ac:dyDescent="0.2">
      <c r="A135" s="13" t="s">
        <v>230</v>
      </c>
      <c r="B135" s="13" t="s">
        <v>231</v>
      </c>
      <c r="C135" s="13" t="s">
        <v>274</v>
      </c>
      <c r="D135" s="13" t="s">
        <v>275</v>
      </c>
      <c r="E135" s="14">
        <v>21</v>
      </c>
      <c r="F135" s="15">
        <v>3500000000</v>
      </c>
      <c r="G135" s="15">
        <f t="shared" si="10"/>
        <v>0</v>
      </c>
      <c r="H135" s="15">
        <v>-2500000000</v>
      </c>
      <c r="I135" s="15">
        <v>1000000000</v>
      </c>
      <c r="J135" s="15">
        <v>999241060.11000001</v>
      </c>
      <c r="K135" s="15">
        <v>758939.88999998569</v>
      </c>
      <c r="L135" s="16">
        <v>0</v>
      </c>
      <c r="M135" s="16">
        <v>991119310.11000001</v>
      </c>
      <c r="N135" s="15">
        <v>8121750</v>
      </c>
      <c r="O135" s="15">
        <v>586714923.11000001</v>
      </c>
      <c r="P135" s="15">
        <v>404404387</v>
      </c>
      <c r="Q135" s="15">
        <v>491849143.11000001</v>
      </c>
      <c r="R135" s="15">
        <v>94865780</v>
      </c>
      <c r="S135" s="15">
        <v>491849143.11000001</v>
      </c>
      <c r="T135" s="15">
        <v>0</v>
      </c>
      <c r="U135" s="15">
        <v>0</v>
      </c>
    </row>
    <row r="136" spans="1:21" s="10" customFormat="1" ht="36" x14ac:dyDescent="0.2">
      <c r="A136" s="17" t="s">
        <v>232</v>
      </c>
      <c r="B136" s="17" t="s">
        <v>233</v>
      </c>
      <c r="C136" s="17" t="s">
        <v>274</v>
      </c>
      <c r="D136" s="17" t="s">
        <v>275</v>
      </c>
      <c r="E136" s="4">
        <v>21</v>
      </c>
      <c r="F136" s="18">
        <v>3500000000</v>
      </c>
      <c r="G136" s="18">
        <f t="shared" si="10"/>
        <v>0</v>
      </c>
      <c r="H136" s="18">
        <v>-2500000000</v>
      </c>
      <c r="I136" s="18">
        <v>1000000000</v>
      </c>
      <c r="J136" s="18">
        <v>999241060.11000001</v>
      </c>
      <c r="K136" s="18">
        <v>758939.88999998569</v>
      </c>
      <c r="L136" s="19">
        <v>0</v>
      </c>
      <c r="M136" s="19">
        <v>991119310.11000001</v>
      </c>
      <c r="N136" s="18">
        <v>8121750</v>
      </c>
      <c r="O136" s="18">
        <v>586714923.11000001</v>
      </c>
      <c r="P136" s="18">
        <v>404404387</v>
      </c>
      <c r="Q136" s="18">
        <v>491849143.11000001</v>
      </c>
      <c r="R136" s="18">
        <v>94865780</v>
      </c>
      <c r="S136" s="18">
        <v>491849143.11000001</v>
      </c>
      <c r="T136" s="18">
        <v>0</v>
      </c>
      <c r="U136" s="18">
        <v>0</v>
      </c>
    </row>
    <row r="137" spans="1:21" s="10" customFormat="1" ht="36" x14ac:dyDescent="0.2">
      <c r="A137" s="13" t="s">
        <v>234</v>
      </c>
      <c r="B137" s="13" t="s">
        <v>235</v>
      </c>
      <c r="C137" s="13" t="s">
        <v>274</v>
      </c>
      <c r="D137" s="13" t="s">
        <v>275</v>
      </c>
      <c r="E137" s="14">
        <v>21</v>
      </c>
      <c r="F137" s="15">
        <v>9069603594</v>
      </c>
      <c r="G137" s="15">
        <f t="shared" si="10"/>
        <v>0</v>
      </c>
      <c r="H137" s="15">
        <v>-65000000</v>
      </c>
      <c r="I137" s="15">
        <v>9004603594</v>
      </c>
      <c r="J137" s="15">
        <v>8905324923.1499996</v>
      </c>
      <c r="K137" s="15">
        <v>99278670.850000381</v>
      </c>
      <c r="L137" s="16">
        <v>0</v>
      </c>
      <c r="M137" s="16">
        <v>8078432994.5799999</v>
      </c>
      <c r="N137" s="15">
        <v>826891928.57000005</v>
      </c>
      <c r="O137" s="15">
        <v>4501962803.8599997</v>
      </c>
      <c r="P137" s="15">
        <v>3576470190.7199998</v>
      </c>
      <c r="Q137" s="15">
        <v>4267269781.1100001</v>
      </c>
      <c r="R137" s="15">
        <v>234693022.75</v>
      </c>
      <c r="S137" s="15">
        <v>4267269781.1100001</v>
      </c>
      <c r="T137" s="15">
        <v>0</v>
      </c>
      <c r="U137" s="15">
        <v>0</v>
      </c>
    </row>
    <row r="138" spans="1:21" s="10" customFormat="1" ht="12" x14ac:dyDescent="0.2">
      <c r="A138" s="13" t="s">
        <v>236</v>
      </c>
      <c r="B138" s="13" t="s">
        <v>237</v>
      </c>
      <c r="C138" s="13" t="s">
        <v>274</v>
      </c>
      <c r="D138" s="13" t="s">
        <v>275</v>
      </c>
      <c r="E138" s="14">
        <v>21</v>
      </c>
      <c r="F138" s="15">
        <v>2500000000</v>
      </c>
      <c r="G138" s="15">
        <f t="shared" si="9"/>
        <v>0</v>
      </c>
      <c r="H138" s="15">
        <v>0</v>
      </c>
      <c r="I138" s="15">
        <v>2500000000</v>
      </c>
      <c r="J138" s="15">
        <v>2483267465.5300002</v>
      </c>
      <c r="K138" s="15">
        <v>16732534.46999979</v>
      </c>
      <c r="L138" s="16">
        <v>0</v>
      </c>
      <c r="M138" s="16">
        <v>1775814636.96</v>
      </c>
      <c r="N138" s="15">
        <v>707452828.57000005</v>
      </c>
      <c r="O138" s="15">
        <v>1447244046.1900001</v>
      </c>
      <c r="P138" s="15">
        <v>328570590.76999998</v>
      </c>
      <c r="Q138" s="15">
        <v>1447244046.1900001</v>
      </c>
      <c r="R138" s="15">
        <v>0</v>
      </c>
      <c r="S138" s="15">
        <v>1447244046.1900001</v>
      </c>
      <c r="T138" s="15">
        <v>0</v>
      </c>
      <c r="U138" s="15">
        <v>0</v>
      </c>
    </row>
    <row r="139" spans="1:21" s="10" customFormat="1" ht="48" x14ac:dyDescent="0.2">
      <c r="A139" s="17" t="s">
        <v>238</v>
      </c>
      <c r="B139" s="17" t="s">
        <v>239</v>
      </c>
      <c r="C139" s="17" t="s">
        <v>274</v>
      </c>
      <c r="D139" s="17" t="s">
        <v>275</v>
      </c>
      <c r="E139" s="4">
        <v>21</v>
      </c>
      <c r="F139" s="18">
        <v>2500000000</v>
      </c>
      <c r="G139" s="18">
        <f t="shared" si="9"/>
        <v>0</v>
      </c>
      <c r="H139" s="18">
        <v>0</v>
      </c>
      <c r="I139" s="18">
        <v>2500000000</v>
      </c>
      <c r="J139" s="18">
        <v>2483267465.5300002</v>
      </c>
      <c r="K139" s="18">
        <v>16732534.46999979</v>
      </c>
      <c r="L139" s="19">
        <v>0</v>
      </c>
      <c r="M139" s="19">
        <v>1775814636.96</v>
      </c>
      <c r="N139" s="18">
        <v>707452828.57000005</v>
      </c>
      <c r="O139" s="18">
        <v>1447244046.1900001</v>
      </c>
      <c r="P139" s="18">
        <v>328570590.76999998</v>
      </c>
      <c r="Q139" s="18">
        <v>1447244046.1900001</v>
      </c>
      <c r="R139" s="18">
        <v>0</v>
      </c>
      <c r="S139" s="18">
        <v>1447244046.1900001</v>
      </c>
      <c r="T139" s="18">
        <v>0</v>
      </c>
      <c r="U139" s="18">
        <v>0</v>
      </c>
    </row>
    <row r="140" spans="1:21" s="10" customFormat="1" ht="12" x14ac:dyDescent="0.2">
      <c r="A140" s="13" t="s">
        <v>240</v>
      </c>
      <c r="B140" s="13" t="s">
        <v>231</v>
      </c>
      <c r="C140" s="13" t="s">
        <v>274</v>
      </c>
      <c r="D140" s="13" t="s">
        <v>275</v>
      </c>
      <c r="E140" s="14">
        <v>21</v>
      </c>
      <c r="F140" s="15">
        <v>6569603594</v>
      </c>
      <c r="G140" s="15">
        <f t="shared" ref="G140:G144" si="11">+I140-F140-H140</f>
        <v>0</v>
      </c>
      <c r="H140" s="15">
        <v>-65000000</v>
      </c>
      <c r="I140" s="15">
        <v>6504603594</v>
      </c>
      <c r="J140" s="15">
        <v>6422057457.6199999</v>
      </c>
      <c r="K140" s="15">
        <v>82546136.380000114</v>
      </c>
      <c r="L140" s="16">
        <v>0</v>
      </c>
      <c r="M140" s="16">
        <v>6302618357.6199999</v>
      </c>
      <c r="N140" s="15">
        <v>119439100</v>
      </c>
      <c r="O140" s="15">
        <v>3054718757.6700001</v>
      </c>
      <c r="P140" s="15">
        <v>3247899599.9499998</v>
      </c>
      <c r="Q140" s="15">
        <v>2820025734.9200001</v>
      </c>
      <c r="R140" s="15">
        <v>234693022.75</v>
      </c>
      <c r="S140" s="15">
        <v>2820025734.9200001</v>
      </c>
      <c r="T140" s="15">
        <v>0</v>
      </c>
      <c r="U140" s="15">
        <v>0</v>
      </c>
    </row>
    <row r="141" spans="1:21" s="10" customFormat="1" ht="36" x14ac:dyDescent="0.2">
      <c r="A141" s="17" t="s">
        <v>241</v>
      </c>
      <c r="B141" s="17" t="s">
        <v>242</v>
      </c>
      <c r="C141" s="17" t="s">
        <v>274</v>
      </c>
      <c r="D141" s="17" t="s">
        <v>275</v>
      </c>
      <c r="E141" s="4">
        <v>21</v>
      </c>
      <c r="F141" s="18">
        <v>6569603594</v>
      </c>
      <c r="G141" s="18">
        <f t="shared" si="11"/>
        <v>0</v>
      </c>
      <c r="H141" s="18">
        <v>-65000000</v>
      </c>
      <c r="I141" s="18">
        <v>6504603594</v>
      </c>
      <c r="J141" s="18">
        <v>6422057457.6199999</v>
      </c>
      <c r="K141" s="18">
        <v>82546136.380000114</v>
      </c>
      <c r="L141" s="19">
        <v>0</v>
      </c>
      <c r="M141" s="19">
        <v>6302618357.6199999</v>
      </c>
      <c r="N141" s="18">
        <v>119439100</v>
      </c>
      <c r="O141" s="18">
        <v>3054718757.6700001</v>
      </c>
      <c r="P141" s="18">
        <v>3247899599.9499998</v>
      </c>
      <c r="Q141" s="18">
        <v>2820025734.9200001</v>
      </c>
      <c r="R141" s="18">
        <v>234693022.75</v>
      </c>
      <c r="S141" s="18">
        <v>2820025734.9200001</v>
      </c>
      <c r="T141" s="18">
        <v>0</v>
      </c>
      <c r="U141" s="18">
        <v>0</v>
      </c>
    </row>
    <row r="142" spans="1:21" s="10" customFormat="1" ht="24" x14ac:dyDescent="0.2">
      <c r="A142" s="13" t="s">
        <v>243</v>
      </c>
      <c r="B142" s="13" t="s">
        <v>244</v>
      </c>
      <c r="C142" s="13" t="s">
        <v>274</v>
      </c>
      <c r="D142" s="13" t="s">
        <v>275</v>
      </c>
      <c r="E142" s="14">
        <v>21</v>
      </c>
      <c r="F142" s="15">
        <v>2527835050</v>
      </c>
      <c r="G142" s="15">
        <f t="shared" si="11"/>
        <v>0</v>
      </c>
      <c r="H142" s="15">
        <v>-922000000</v>
      </c>
      <c r="I142" s="15">
        <v>1605835050</v>
      </c>
      <c r="J142" s="15">
        <v>1512990422.5999999</v>
      </c>
      <c r="K142" s="15">
        <v>92844627.400000095</v>
      </c>
      <c r="L142" s="16">
        <v>0</v>
      </c>
      <c r="M142" s="16">
        <v>1447490422.5999999</v>
      </c>
      <c r="N142" s="15">
        <v>65500000</v>
      </c>
      <c r="O142" s="15">
        <v>674687473.94000006</v>
      </c>
      <c r="P142" s="15">
        <v>772802948.65999997</v>
      </c>
      <c r="Q142" s="15">
        <v>596674114.94000006</v>
      </c>
      <c r="R142" s="15">
        <v>78013359</v>
      </c>
      <c r="S142" s="15">
        <v>596674114.94000006</v>
      </c>
      <c r="T142" s="15">
        <v>0</v>
      </c>
      <c r="U142" s="15">
        <v>4963198</v>
      </c>
    </row>
    <row r="143" spans="1:21" s="10" customFormat="1" ht="12" x14ac:dyDescent="0.2">
      <c r="A143" s="13" t="s">
        <v>245</v>
      </c>
      <c r="B143" s="13" t="s">
        <v>231</v>
      </c>
      <c r="C143" s="13" t="s">
        <v>274</v>
      </c>
      <c r="D143" s="13" t="s">
        <v>275</v>
      </c>
      <c r="E143" s="14">
        <v>21</v>
      </c>
      <c r="F143" s="15">
        <v>2527835050</v>
      </c>
      <c r="G143" s="15">
        <f t="shared" si="11"/>
        <v>0</v>
      </c>
      <c r="H143" s="15">
        <v>-922000000</v>
      </c>
      <c r="I143" s="15">
        <v>1605835050</v>
      </c>
      <c r="J143" s="15">
        <v>1512990422.5999999</v>
      </c>
      <c r="K143" s="15">
        <v>92844627.400000095</v>
      </c>
      <c r="L143" s="16">
        <v>0</v>
      </c>
      <c r="M143" s="16">
        <v>1447490422.5999999</v>
      </c>
      <c r="N143" s="15">
        <v>65500000</v>
      </c>
      <c r="O143" s="15">
        <v>674687473.94000006</v>
      </c>
      <c r="P143" s="15">
        <v>772802948.65999997</v>
      </c>
      <c r="Q143" s="15">
        <v>596674114.94000006</v>
      </c>
      <c r="R143" s="15">
        <v>78013359</v>
      </c>
      <c r="S143" s="15">
        <v>596674114.94000006</v>
      </c>
      <c r="T143" s="15">
        <v>0</v>
      </c>
      <c r="U143" s="15">
        <v>4963198</v>
      </c>
    </row>
    <row r="144" spans="1:21" s="10" customFormat="1" ht="36" x14ac:dyDescent="0.2">
      <c r="A144" s="17" t="s">
        <v>246</v>
      </c>
      <c r="B144" s="17" t="s">
        <v>247</v>
      </c>
      <c r="C144" s="17" t="s">
        <v>274</v>
      </c>
      <c r="D144" s="17" t="s">
        <v>275</v>
      </c>
      <c r="E144" s="4">
        <v>21</v>
      </c>
      <c r="F144" s="18">
        <v>2527835050</v>
      </c>
      <c r="G144" s="18">
        <f t="shared" si="11"/>
        <v>0</v>
      </c>
      <c r="H144" s="18">
        <v>-922000000</v>
      </c>
      <c r="I144" s="18">
        <v>1605835050</v>
      </c>
      <c r="J144" s="18">
        <v>1512990422.5999999</v>
      </c>
      <c r="K144" s="18">
        <v>92844627.400000095</v>
      </c>
      <c r="L144" s="19">
        <v>0</v>
      </c>
      <c r="M144" s="19">
        <v>1447490422.5999999</v>
      </c>
      <c r="N144" s="18">
        <v>65500000</v>
      </c>
      <c r="O144" s="18">
        <v>674687473.94000006</v>
      </c>
      <c r="P144" s="18">
        <v>772802948.65999997</v>
      </c>
      <c r="Q144" s="18">
        <v>596674114.94000006</v>
      </c>
      <c r="R144" s="18">
        <v>78013359</v>
      </c>
      <c r="S144" s="18">
        <v>596674114.94000006</v>
      </c>
      <c r="T144" s="18">
        <v>0</v>
      </c>
      <c r="U144" s="18">
        <v>4963198</v>
      </c>
    </row>
    <row r="145" spans="1:21" s="10" customFormat="1" ht="24" x14ac:dyDescent="0.2">
      <c r="A145" s="13" t="s">
        <v>248</v>
      </c>
      <c r="B145" s="13" t="s">
        <v>249</v>
      </c>
      <c r="C145" s="13" t="s">
        <v>274</v>
      </c>
      <c r="D145" s="13" t="s">
        <v>275</v>
      </c>
      <c r="E145" s="14">
        <v>21</v>
      </c>
      <c r="F145" s="15">
        <v>572164950</v>
      </c>
      <c r="G145" s="15">
        <f t="shared" si="9"/>
        <v>0</v>
      </c>
      <c r="H145" s="15">
        <v>0</v>
      </c>
      <c r="I145" s="15">
        <v>572164950</v>
      </c>
      <c r="J145" s="15">
        <v>497319112.45999998</v>
      </c>
      <c r="K145" s="15">
        <v>74845837.540000021</v>
      </c>
      <c r="L145" s="16">
        <v>0</v>
      </c>
      <c r="M145" s="16">
        <v>496215112.45999998</v>
      </c>
      <c r="N145" s="15">
        <v>1104000</v>
      </c>
      <c r="O145" s="15">
        <v>327405552.11000001</v>
      </c>
      <c r="P145" s="15">
        <v>168809560.34999999</v>
      </c>
      <c r="Q145" s="15">
        <v>320747914.11000001</v>
      </c>
      <c r="R145" s="15">
        <v>6657638</v>
      </c>
      <c r="S145" s="15">
        <v>320747914.11000001</v>
      </c>
      <c r="T145" s="15">
        <v>0</v>
      </c>
      <c r="U145" s="15">
        <v>3390550</v>
      </c>
    </row>
    <row r="146" spans="1:21" s="10" customFormat="1" ht="12" x14ac:dyDescent="0.2">
      <c r="A146" s="13" t="s">
        <v>250</v>
      </c>
      <c r="B146" s="13" t="s">
        <v>237</v>
      </c>
      <c r="C146" s="13" t="s">
        <v>274</v>
      </c>
      <c r="D146" s="13" t="s">
        <v>275</v>
      </c>
      <c r="E146" s="14">
        <v>21</v>
      </c>
      <c r="F146" s="15">
        <v>572164950</v>
      </c>
      <c r="G146" s="15">
        <f t="shared" si="9"/>
        <v>0</v>
      </c>
      <c r="H146" s="15">
        <v>0</v>
      </c>
      <c r="I146" s="15">
        <v>572164950</v>
      </c>
      <c r="J146" s="15">
        <v>497319112.45999998</v>
      </c>
      <c r="K146" s="15">
        <v>74845837.540000021</v>
      </c>
      <c r="L146" s="16">
        <v>0</v>
      </c>
      <c r="M146" s="16">
        <v>496215112.45999998</v>
      </c>
      <c r="N146" s="15">
        <v>1104000</v>
      </c>
      <c r="O146" s="15">
        <v>327405552.11000001</v>
      </c>
      <c r="P146" s="15">
        <v>168809560.34999999</v>
      </c>
      <c r="Q146" s="15">
        <v>320747914.11000001</v>
      </c>
      <c r="R146" s="15">
        <v>6657638</v>
      </c>
      <c r="S146" s="15">
        <v>320747914.11000001</v>
      </c>
      <c r="T146" s="15">
        <v>0</v>
      </c>
      <c r="U146" s="15">
        <v>3390550</v>
      </c>
    </row>
    <row r="147" spans="1:21" s="10" customFormat="1" ht="24" x14ac:dyDescent="0.2">
      <c r="A147" s="17" t="s">
        <v>251</v>
      </c>
      <c r="B147" s="17" t="s">
        <v>252</v>
      </c>
      <c r="C147" s="17" t="s">
        <v>274</v>
      </c>
      <c r="D147" s="17" t="s">
        <v>275</v>
      </c>
      <c r="E147" s="4">
        <v>21</v>
      </c>
      <c r="F147" s="18">
        <v>572164950</v>
      </c>
      <c r="G147" s="18">
        <f t="shared" si="9"/>
        <v>0</v>
      </c>
      <c r="H147" s="18">
        <v>0</v>
      </c>
      <c r="I147" s="18">
        <v>572164950</v>
      </c>
      <c r="J147" s="18">
        <v>497319112.45999998</v>
      </c>
      <c r="K147" s="18">
        <v>74845837.540000021</v>
      </c>
      <c r="L147" s="19">
        <v>0</v>
      </c>
      <c r="M147" s="19">
        <v>496215112.45999998</v>
      </c>
      <c r="N147" s="18">
        <v>1104000</v>
      </c>
      <c r="O147" s="18">
        <v>327405552.11000001</v>
      </c>
      <c r="P147" s="18">
        <v>168809560.34999999</v>
      </c>
      <c r="Q147" s="18">
        <v>320747914.11000001</v>
      </c>
      <c r="R147" s="18">
        <v>6657638</v>
      </c>
      <c r="S147" s="18">
        <v>320747914.11000001</v>
      </c>
      <c r="T147" s="18">
        <v>0</v>
      </c>
      <c r="U147" s="18">
        <v>3390550</v>
      </c>
    </row>
    <row r="148" spans="1:21" s="10" customFormat="1" ht="24" x14ac:dyDescent="0.2">
      <c r="A148" s="13" t="s">
        <v>253</v>
      </c>
      <c r="B148" s="13" t="s">
        <v>254</v>
      </c>
      <c r="C148" s="13" t="s">
        <v>274</v>
      </c>
      <c r="D148" s="13" t="s">
        <v>275</v>
      </c>
      <c r="E148" s="14">
        <v>21</v>
      </c>
      <c r="F148" s="15">
        <v>9500000000</v>
      </c>
      <c r="G148" s="15">
        <f t="shared" ref="G148:G155" si="12">+I148-F148-H148</f>
        <v>0</v>
      </c>
      <c r="H148" s="15">
        <v>-1043004200</v>
      </c>
      <c r="I148" s="15">
        <v>8456995800</v>
      </c>
      <c r="J148" s="15">
        <v>8052224477.9099998</v>
      </c>
      <c r="K148" s="15">
        <v>404771322.09000015</v>
      </c>
      <c r="L148" s="16">
        <v>0</v>
      </c>
      <c r="M148" s="16">
        <v>7324695763.9099998</v>
      </c>
      <c r="N148" s="15">
        <v>727528714</v>
      </c>
      <c r="O148" s="15">
        <v>3416068133.4899998</v>
      </c>
      <c r="P148" s="15">
        <v>3908627630.4200001</v>
      </c>
      <c r="Q148" s="15">
        <v>3280456565.8899999</v>
      </c>
      <c r="R148" s="15">
        <v>135611567.59999999</v>
      </c>
      <c r="S148" s="15">
        <v>3280456565.8899999</v>
      </c>
      <c r="T148" s="15">
        <v>0</v>
      </c>
      <c r="U148" s="15">
        <v>3679554.53</v>
      </c>
    </row>
    <row r="149" spans="1:21" s="10" customFormat="1" ht="12" x14ac:dyDescent="0.2">
      <c r="A149" s="13" t="s">
        <v>255</v>
      </c>
      <c r="B149" s="13" t="s">
        <v>256</v>
      </c>
      <c r="C149" s="13" t="s">
        <v>274</v>
      </c>
      <c r="D149" s="13" t="s">
        <v>275</v>
      </c>
      <c r="E149" s="14">
        <v>21</v>
      </c>
      <c r="F149" s="15">
        <v>9500000000</v>
      </c>
      <c r="G149" s="15">
        <f t="shared" si="12"/>
        <v>0</v>
      </c>
      <c r="H149" s="15">
        <v>-1043004200</v>
      </c>
      <c r="I149" s="15">
        <v>8456995800</v>
      </c>
      <c r="J149" s="15">
        <v>8052224477.9099998</v>
      </c>
      <c r="K149" s="15">
        <v>404771322.09000015</v>
      </c>
      <c r="L149" s="16">
        <v>0</v>
      </c>
      <c r="M149" s="16">
        <v>7324695763.9099998</v>
      </c>
      <c r="N149" s="15">
        <v>727528714</v>
      </c>
      <c r="O149" s="15">
        <v>3416068133.4899998</v>
      </c>
      <c r="P149" s="15">
        <v>3908627630.4200001</v>
      </c>
      <c r="Q149" s="15">
        <v>3280456565.8899999</v>
      </c>
      <c r="R149" s="15">
        <v>135611567.59999999</v>
      </c>
      <c r="S149" s="15">
        <v>3280456565.8899999</v>
      </c>
      <c r="T149" s="15">
        <v>0</v>
      </c>
      <c r="U149" s="15">
        <v>3679554.53</v>
      </c>
    </row>
    <row r="150" spans="1:21" s="10" customFormat="1" ht="48" x14ac:dyDescent="0.2">
      <c r="A150" s="17" t="s">
        <v>257</v>
      </c>
      <c r="B150" s="17" t="s">
        <v>258</v>
      </c>
      <c r="C150" s="17" t="s">
        <v>274</v>
      </c>
      <c r="D150" s="17" t="s">
        <v>275</v>
      </c>
      <c r="E150" s="4">
        <v>21</v>
      </c>
      <c r="F150" s="18">
        <v>9500000000</v>
      </c>
      <c r="G150" s="18">
        <f t="shared" si="12"/>
        <v>0</v>
      </c>
      <c r="H150" s="18">
        <v>-1043004200</v>
      </c>
      <c r="I150" s="18">
        <v>8456995800</v>
      </c>
      <c r="J150" s="18">
        <v>8052224477.9099998</v>
      </c>
      <c r="K150" s="18">
        <v>404771322.09000015</v>
      </c>
      <c r="L150" s="19">
        <v>0</v>
      </c>
      <c r="M150" s="19">
        <v>7324695763.9099998</v>
      </c>
      <c r="N150" s="18">
        <v>727528714</v>
      </c>
      <c r="O150" s="18">
        <v>3416068133.4899998</v>
      </c>
      <c r="P150" s="18">
        <v>3908627630.4200001</v>
      </c>
      <c r="Q150" s="18">
        <v>3280456565.8899999</v>
      </c>
      <c r="R150" s="18">
        <v>135611567.59999999</v>
      </c>
      <c r="S150" s="18">
        <v>3280456565.8899999</v>
      </c>
      <c r="T150" s="18">
        <v>0</v>
      </c>
      <c r="U150" s="18">
        <v>3679554.53</v>
      </c>
    </row>
    <row r="151" spans="1:21" s="10" customFormat="1" ht="48" x14ac:dyDescent="0.2">
      <c r="A151" s="13" t="s">
        <v>259</v>
      </c>
      <c r="B151" s="13" t="s">
        <v>260</v>
      </c>
      <c r="C151" s="13" t="s">
        <v>274</v>
      </c>
      <c r="D151" s="13" t="s">
        <v>275</v>
      </c>
      <c r="E151" s="14">
        <v>21</v>
      </c>
      <c r="F151" s="15">
        <v>16830396406</v>
      </c>
      <c r="G151" s="15">
        <f t="shared" si="12"/>
        <v>0</v>
      </c>
      <c r="H151" s="15">
        <v>-2480000000</v>
      </c>
      <c r="I151" s="15">
        <v>14350396406</v>
      </c>
      <c r="J151" s="15">
        <v>13092438791.780001</v>
      </c>
      <c r="K151" s="15">
        <v>1257957614.2199993</v>
      </c>
      <c r="L151" s="16">
        <v>0</v>
      </c>
      <c r="M151" s="16">
        <v>12692448537.780001</v>
      </c>
      <c r="N151" s="15">
        <v>399990254</v>
      </c>
      <c r="O151" s="15">
        <v>11125722796.67</v>
      </c>
      <c r="P151" s="15">
        <v>1566725741.1099999</v>
      </c>
      <c r="Q151" s="15">
        <v>10859929461.469999</v>
      </c>
      <c r="R151" s="15">
        <v>265793335.19999999</v>
      </c>
      <c r="S151" s="15">
        <v>10859929461.469999</v>
      </c>
      <c r="T151" s="15">
        <v>0</v>
      </c>
      <c r="U151" s="15">
        <v>35605442</v>
      </c>
    </row>
    <row r="152" spans="1:21" s="10" customFormat="1" ht="12" x14ac:dyDescent="0.2">
      <c r="A152" s="13" t="s">
        <v>261</v>
      </c>
      <c r="B152" s="13" t="s">
        <v>262</v>
      </c>
      <c r="C152" s="13" t="s">
        <v>274</v>
      </c>
      <c r="D152" s="13" t="s">
        <v>275</v>
      </c>
      <c r="E152" s="14">
        <v>21</v>
      </c>
      <c r="F152" s="15">
        <v>16630396406</v>
      </c>
      <c r="G152" s="15">
        <f t="shared" si="12"/>
        <v>0</v>
      </c>
      <c r="H152" s="15">
        <v>-2290000000</v>
      </c>
      <c r="I152" s="15">
        <v>14340396406</v>
      </c>
      <c r="J152" s="15">
        <v>13082438791.780001</v>
      </c>
      <c r="K152" s="15">
        <v>1257957614.2199993</v>
      </c>
      <c r="L152" s="16">
        <v>0</v>
      </c>
      <c r="M152" s="16">
        <v>12682448537.780001</v>
      </c>
      <c r="N152" s="15">
        <v>399990254</v>
      </c>
      <c r="O152" s="15">
        <v>11125722796.67</v>
      </c>
      <c r="P152" s="15">
        <v>1556725741.1099999</v>
      </c>
      <c r="Q152" s="15">
        <v>10859929461.469999</v>
      </c>
      <c r="R152" s="15">
        <v>265793335.19999999</v>
      </c>
      <c r="S152" s="15">
        <v>10859929461.469999</v>
      </c>
      <c r="T152" s="15">
        <v>0</v>
      </c>
      <c r="U152" s="15">
        <v>35424914</v>
      </c>
    </row>
    <row r="153" spans="1:21" s="10" customFormat="1" ht="60" x14ac:dyDescent="0.2">
      <c r="A153" s="17" t="s">
        <v>263</v>
      </c>
      <c r="B153" s="17" t="s">
        <v>264</v>
      </c>
      <c r="C153" s="17" t="s">
        <v>274</v>
      </c>
      <c r="D153" s="17" t="s">
        <v>275</v>
      </c>
      <c r="E153" s="4">
        <v>21</v>
      </c>
      <c r="F153" s="18">
        <v>16630396406</v>
      </c>
      <c r="G153" s="18">
        <f t="shared" si="12"/>
        <v>0</v>
      </c>
      <c r="H153" s="18">
        <v>-2290000000</v>
      </c>
      <c r="I153" s="18">
        <v>14340396406</v>
      </c>
      <c r="J153" s="18">
        <v>13082438791.780001</v>
      </c>
      <c r="K153" s="18">
        <v>1257957614.2199993</v>
      </c>
      <c r="L153" s="19">
        <v>0</v>
      </c>
      <c r="M153" s="19">
        <v>12682448537.780001</v>
      </c>
      <c r="N153" s="18">
        <v>399990254</v>
      </c>
      <c r="O153" s="18">
        <v>11125722796.67</v>
      </c>
      <c r="P153" s="18">
        <v>1556725741.1099999</v>
      </c>
      <c r="Q153" s="18">
        <v>10859929461.469999</v>
      </c>
      <c r="R153" s="18">
        <v>265793335.19999999</v>
      </c>
      <c r="S153" s="18">
        <v>10859929461.469999</v>
      </c>
      <c r="T153" s="18">
        <v>0</v>
      </c>
      <c r="U153" s="18">
        <v>35424914</v>
      </c>
    </row>
    <row r="154" spans="1:21" s="10" customFormat="1" ht="12" x14ac:dyDescent="0.2">
      <c r="A154" s="13" t="s">
        <v>265</v>
      </c>
      <c r="B154" s="13" t="s">
        <v>231</v>
      </c>
      <c r="C154" s="13" t="s">
        <v>274</v>
      </c>
      <c r="D154" s="13" t="s">
        <v>275</v>
      </c>
      <c r="E154" s="14">
        <v>21</v>
      </c>
      <c r="F154" s="15">
        <v>200000000</v>
      </c>
      <c r="G154" s="15">
        <f t="shared" si="12"/>
        <v>0</v>
      </c>
      <c r="H154" s="15">
        <v>-190000000</v>
      </c>
      <c r="I154" s="15">
        <v>10000000</v>
      </c>
      <c r="J154" s="15">
        <v>10000000</v>
      </c>
      <c r="K154" s="15">
        <v>0</v>
      </c>
      <c r="L154" s="16">
        <v>0</v>
      </c>
      <c r="M154" s="16">
        <v>10000000</v>
      </c>
      <c r="N154" s="15">
        <v>0</v>
      </c>
      <c r="O154" s="15">
        <v>0</v>
      </c>
      <c r="P154" s="15">
        <v>10000000</v>
      </c>
      <c r="Q154" s="15">
        <v>0</v>
      </c>
      <c r="R154" s="15">
        <v>0</v>
      </c>
      <c r="S154" s="15">
        <v>0</v>
      </c>
      <c r="T154" s="15">
        <v>0</v>
      </c>
      <c r="U154" s="15">
        <v>180528</v>
      </c>
    </row>
    <row r="155" spans="1:21" s="10" customFormat="1" ht="36" x14ac:dyDescent="0.2">
      <c r="A155" s="17" t="s">
        <v>266</v>
      </c>
      <c r="B155" s="17" t="s">
        <v>267</v>
      </c>
      <c r="C155" s="17" t="s">
        <v>274</v>
      </c>
      <c r="D155" s="17" t="s">
        <v>275</v>
      </c>
      <c r="E155" s="4">
        <v>21</v>
      </c>
      <c r="F155" s="18">
        <v>200000000</v>
      </c>
      <c r="G155" s="18">
        <f t="shared" si="12"/>
        <v>0</v>
      </c>
      <c r="H155" s="18">
        <v>-190000000</v>
      </c>
      <c r="I155" s="18">
        <v>10000000</v>
      </c>
      <c r="J155" s="18">
        <v>10000000</v>
      </c>
      <c r="K155" s="18">
        <v>0</v>
      </c>
      <c r="L155" s="19">
        <v>0</v>
      </c>
      <c r="M155" s="19">
        <v>10000000</v>
      </c>
      <c r="N155" s="18">
        <v>0</v>
      </c>
      <c r="O155" s="18">
        <v>0</v>
      </c>
      <c r="P155" s="18">
        <v>10000000</v>
      </c>
      <c r="Q155" s="18">
        <v>0</v>
      </c>
      <c r="R155" s="18">
        <v>0</v>
      </c>
      <c r="S155" s="18">
        <v>0</v>
      </c>
      <c r="T155" s="18">
        <v>0</v>
      </c>
      <c r="U155" s="18">
        <v>180528</v>
      </c>
    </row>
    <row r="158" spans="1:21" x14ac:dyDescent="0.25">
      <c r="J158" s="35"/>
    </row>
    <row r="167" spans="6:6" x14ac:dyDescent="0.25">
      <c r="F167" s="1">
        <v>39943255.370000005</v>
      </c>
    </row>
    <row r="168" spans="6:6" x14ac:dyDescent="0.25">
      <c r="F168" s="1">
        <v>39943255.370000005</v>
      </c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158"/>
  <sheetViews>
    <sheetView showGridLines="0" tabSelected="1" zoomScaleNormal="100" workbookViewId="0">
      <pane xSplit="1" ySplit="5" topLeftCell="B6" activePane="bottomRight" state="frozen"/>
      <selection pane="topRight" activeCell="H1" sqref="H1"/>
      <selection pane="bottomLeft" activeCell="A2" sqref="A2"/>
      <selection pane="bottomRight" activeCell="H19" sqref="H19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5.57031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2" width="15.85546875" style="1" bestFit="1" customWidth="1"/>
    <col min="23" max="215" width="11.42578125" style="1"/>
    <col min="216" max="216" width="2.85546875" style="1" customWidth="1"/>
    <col min="217" max="220" width="2.7109375" style="1" customWidth="1"/>
    <col min="221" max="221" width="2.85546875" style="1" customWidth="1"/>
    <col min="222" max="224" width="2.7109375" style="1" customWidth="1"/>
    <col min="225" max="225" width="2.42578125" style="1" customWidth="1"/>
    <col min="226" max="226" width="0.28515625" style="1" customWidth="1"/>
    <col min="227" max="227" width="1" style="1" customWidth="1"/>
    <col min="228" max="228" width="1.5703125" style="1" customWidth="1"/>
    <col min="229" max="241" width="2.7109375" style="1" customWidth="1"/>
    <col min="242" max="242" width="2.42578125" style="1" customWidth="1"/>
    <col min="243" max="243" width="0.28515625" style="1" customWidth="1"/>
    <col min="244" max="244" width="1.85546875" style="1" customWidth="1"/>
    <col min="245" max="245" width="0.85546875" style="1" customWidth="1"/>
    <col min="246" max="249" width="2.7109375" style="1" customWidth="1"/>
    <col min="250" max="250" width="3.28515625" style="1" customWidth="1"/>
    <col min="251" max="251" width="3.140625" style="1" customWidth="1"/>
    <col min="252" max="253" width="2.7109375" style="1" customWidth="1"/>
    <col min="254" max="255" width="0.85546875" style="1" customWidth="1"/>
    <col min="256" max="256" width="1" style="1" customWidth="1"/>
    <col min="257" max="259" width="10.85546875" style="1" customWidth="1"/>
    <col min="260" max="260" width="3.85546875" style="1" customWidth="1"/>
    <col min="261" max="261" width="7" style="1" customWidth="1"/>
    <col min="262" max="262" width="6.85546875" style="1" customWidth="1"/>
    <col min="263" max="263" width="4" style="1" customWidth="1"/>
    <col min="264" max="271" width="10.85546875" style="1" customWidth="1"/>
    <col min="272" max="272" width="0.5703125" style="1" customWidth="1"/>
    <col min="273" max="471" width="11.42578125" style="1"/>
    <col min="472" max="472" width="2.85546875" style="1" customWidth="1"/>
    <col min="473" max="476" width="2.7109375" style="1" customWidth="1"/>
    <col min="477" max="477" width="2.85546875" style="1" customWidth="1"/>
    <col min="478" max="480" width="2.7109375" style="1" customWidth="1"/>
    <col min="481" max="481" width="2.42578125" style="1" customWidth="1"/>
    <col min="482" max="482" width="0.28515625" style="1" customWidth="1"/>
    <col min="483" max="483" width="1" style="1" customWidth="1"/>
    <col min="484" max="484" width="1.5703125" style="1" customWidth="1"/>
    <col min="485" max="497" width="2.7109375" style="1" customWidth="1"/>
    <col min="498" max="498" width="2.42578125" style="1" customWidth="1"/>
    <col min="499" max="499" width="0.28515625" style="1" customWidth="1"/>
    <col min="500" max="500" width="1.85546875" style="1" customWidth="1"/>
    <col min="501" max="501" width="0.85546875" style="1" customWidth="1"/>
    <col min="502" max="505" width="2.7109375" style="1" customWidth="1"/>
    <col min="506" max="506" width="3.28515625" style="1" customWidth="1"/>
    <col min="507" max="507" width="3.140625" style="1" customWidth="1"/>
    <col min="508" max="509" width="2.7109375" style="1" customWidth="1"/>
    <col min="510" max="511" width="0.85546875" style="1" customWidth="1"/>
    <col min="512" max="512" width="1" style="1" customWidth="1"/>
    <col min="513" max="515" width="10.85546875" style="1" customWidth="1"/>
    <col min="516" max="516" width="3.85546875" style="1" customWidth="1"/>
    <col min="517" max="517" width="7" style="1" customWidth="1"/>
    <col min="518" max="518" width="6.85546875" style="1" customWidth="1"/>
    <col min="519" max="519" width="4" style="1" customWidth="1"/>
    <col min="520" max="527" width="10.85546875" style="1" customWidth="1"/>
    <col min="528" max="528" width="0.5703125" style="1" customWidth="1"/>
    <col min="529" max="727" width="11.42578125" style="1"/>
    <col min="728" max="728" width="2.85546875" style="1" customWidth="1"/>
    <col min="729" max="732" width="2.7109375" style="1" customWidth="1"/>
    <col min="733" max="733" width="2.85546875" style="1" customWidth="1"/>
    <col min="734" max="736" width="2.7109375" style="1" customWidth="1"/>
    <col min="737" max="737" width="2.42578125" style="1" customWidth="1"/>
    <col min="738" max="738" width="0.28515625" style="1" customWidth="1"/>
    <col min="739" max="739" width="1" style="1" customWidth="1"/>
    <col min="740" max="740" width="1.5703125" style="1" customWidth="1"/>
    <col min="741" max="753" width="2.7109375" style="1" customWidth="1"/>
    <col min="754" max="754" width="2.42578125" style="1" customWidth="1"/>
    <col min="755" max="755" width="0.28515625" style="1" customWidth="1"/>
    <col min="756" max="756" width="1.85546875" style="1" customWidth="1"/>
    <col min="757" max="757" width="0.85546875" style="1" customWidth="1"/>
    <col min="758" max="761" width="2.7109375" style="1" customWidth="1"/>
    <col min="762" max="762" width="3.28515625" style="1" customWidth="1"/>
    <col min="763" max="763" width="3.140625" style="1" customWidth="1"/>
    <col min="764" max="765" width="2.7109375" style="1" customWidth="1"/>
    <col min="766" max="767" width="0.85546875" style="1" customWidth="1"/>
    <col min="768" max="768" width="1" style="1" customWidth="1"/>
    <col min="769" max="771" width="10.85546875" style="1" customWidth="1"/>
    <col min="772" max="772" width="3.85546875" style="1" customWidth="1"/>
    <col min="773" max="773" width="7" style="1" customWidth="1"/>
    <col min="774" max="774" width="6.85546875" style="1" customWidth="1"/>
    <col min="775" max="775" width="4" style="1" customWidth="1"/>
    <col min="776" max="783" width="10.85546875" style="1" customWidth="1"/>
    <col min="784" max="784" width="0.5703125" style="1" customWidth="1"/>
    <col min="785" max="983" width="11.42578125" style="1"/>
    <col min="984" max="984" width="2.85546875" style="1" customWidth="1"/>
    <col min="985" max="988" width="2.7109375" style="1" customWidth="1"/>
    <col min="989" max="989" width="2.85546875" style="1" customWidth="1"/>
    <col min="990" max="992" width="2.7109375" style="1" customWidth="1"/>
    <col min="993" max="993" width="2.42578125" style="1" customWidth="1"/>
    <col min="994" max="994" width="0.28515625" style="1" customWidth="1"/>
    <col min="995" max="995" width="1" style="1" customWidth="1"/>
    <col min="996" max="996" width="1.5703125" style="1" customWidth="1"/>
    <col min="997" max="1009" width="2.7109375" style="1" customWidth="1"/>
    <col min="1010" max="1010" width="2.42578125" style="1" customWidth="1"/>
    <col min="1011" max="1011" width="0.28515625" style="1" customWidth="1"/>
    <col min="1012" max="1012" width="1.85546875" style="1" customWidth="1"/>
    <col min="1013" max="1013" width="0.85546875" style="1" customWidth="1"/>
    <col min="1014" max="1017" width="2.7109375" style="1" customWidth="1"/>
    <col min="1018" max="1018" width="3.28515625" style="1" customWidth="1"/>
    <col min="1019" max="1019" width="3.140625" style="1" customWidth="1"/>
    <col min="1020" max="1021" width="2.7109375" style="1" customWidth="1"/>
    <col min="1022" max="1023" width="0.85546875" style="1" customWidth="1"/>
    <col min="1024" max="1024" width="1" style="1" customWidth="1"/>
    <col min="1025" max="1027" width="10.85546875" style="1" customWidth="1"/>
    <col min="1028" max="1028" width="3.85546875" style="1" customWidth="1"/>
    <col min="1029" max="1029" width="7" style="1" customWidth="1"/>
    <col min="1030" max="1030" width="6.85546875" style="1" customWidth="1"/>
    <col min="1031" max="1031" width="4" style="1" customWidth="1"/>
    <col min="1032" max="1039" width="10.85546875" style="1" customWidth="1"/>
    <col min="1040" max="1040" width="0.5703125" style="1" customWidth="1"/>
    <col min="1041" max="1239" width="11.42578125" style="1"/>
    <col min="1240" max="1240" width="2.85546875" style="1" customWidth="1"/>
    <col min="1241" max="1244" width="2.7109375" style="1" customWidth="1"/>
    <col min="1245" max="1245" width="2.85546875" style="1" customWidth="1"/>
    <col min="1246" max="1248" width="2.7109375" style="1" customWidth="1"/>
    <col min="1249" max="1249" width="2.42578125" style="1" customWidth="1"/>
    <col min="1250" max="1250" width="0.28515625" style="1" customWidth="1"/>
    <col min="1251" max="1251" width="1" style="1" customWidth="1"/>
    <col min="1252" max="1252" width="1.5703125" style="1" customWidth="1"/>
    <col min="1253" max="1265" width="2.7109375" style="1" customWidth="1"/>
    <col min="1266" max="1266" width="2.42578125" style="1" customWidth="1"/>
    <col min="1267" max="1267" width="0.28515625" style="1" customWidth="1"/>
    <col min="1268" max="1268" width="1.85546875" style="1" customWidth="1"/>
    <col min="1269" max="1269" width="0.85546875" style="1" customWidth="1"/>
    <col min="1270" max="1273" width="2.7109375" style="1" customWidth="1"/>
    <col min="1274" max="1274" width="3.28515625" style="1" customWidth="1"/>
    <col min="1275" max="1275" width="3.140625" style="1" customWidth="1"/>
    <col min="1276" max="1277" width="2.7109375" style="1" customWidth="1"/>
    <col min="1278" max="1279" width="0.85546875" style="1" customWidth="1"/>
    <col min="1280" max="1280" width="1" style="1" customWidth="1"/>
    <col min="1281" max="1283" width="10.85546875" style="1" customWidth="1"/>
    <col min="1284" max="1284" width="3.85546875" style="1" customWidth="1"/>
    <col min="1285" max="1285" width="7" style="1" customWidth="1"/>
    <col min="1286" max="1286" width="6.85546875" style="1" customWidth="1"/>
    <col min="1287" max="1287" width="4" style="1" customWidth="1"/>
    <col min="1288" max="1295" width="10.85546875" style="1" customWidth="1"/>
    <col min="1296" max="1296" width="0.5703125" style="1" customWidth="1"/>
    <col min="1297" max="1495" width="11.42578125" style="1"/>
    <col min="1496" max="1496" width="2.85546875" style="1" customWidth="1"/>
    <col min="1497" max="1500" width="2.7109375" style="1" customWidth="1"/>
    <col min="1501" max="1501" width="2.85546875" style="1" customWidth="1"/>
    <col min="1502" max="1504" width="2.7109375" style="1" customWidth="1"/>
    <col min="1505" max="1505" width="2.42578125" style="1" customWidth="1"/>
    <col min="1506" max="1506" width="0.28515625" style="1" customWidth="1"/>
    <col min="1507" max="1507" width="1" style="1" customWidth="1"/>
    <col min="1508" max="1508" width="1.5703125" style="1" customWidth="1"/>
    <col min="1509" max="1521" width="2.7109375" style="1" customWidth="1"/>
    <col min="1522" max="1522" width="2.42578125" style="1" customWidth="1"/>
    <col min="1523" max="1523" width="0.28515625" style="1" customWidth="1"/>
    <col min="1524" max="1524" width="1.85546875" style="1" customWidth="1"/>
    <col min="1525" max="1525" width="0.85546875" style="1" customWidth="1"/>
    <col min="1526" max="1529" width="2.7109375" style="1" customWidth="1"/>
    <col min="1530" max="1530" width="3.28515625" style="1" customWidth="1"/>
    <col min="1531" max="1531" width="3.140625" style="1" customWidth="1"/>
    <col min="1532" max="1533" width="2.7109375" style="1" customWidth="1"/>
    <col min="1534" max="1535" width="0.85546875" style="1" customWidth="1"/>
    <col min="1536" max="1536" width="1" style="1" customWidth="1"/>
    <col min="1537" max="1539" width="10.85546875" style="1" customWidth="1"/>
    <col min="1540" max="1540" width="3.85546875" style="1" customWidth="1"/>
    <col min="1541" max="1541" width="7" style="1" customWidth="1"/>
    <col min="1542" max="1542" width="6.85546875" style="1" customWidth="1"/>
    <col min="1543" max="1543" width="4" style="1" customWidth="1"/>
    <col min="1544" max="1551" width="10.85546875" style="1" customWidth="1"/>
    <col min="1552" max="1552" width="0.5703125" style="1" customWidth="1"/>
    <col min="1553" max="1751" width="11.42578125" style="1"/>
    <col min="1752" max="1752" width="2.85546875" style="1" customWidth="1"/>
    <col min="1753" max="1756" width="2.7109375" style="1" customWidth="1"/>
    <col min="1757" max="1757" width="2.85546875" style="1" customWidth="1"/>
    <col min="1758" max="1760" width="2.7109375" style="1" customWidth="1"/>
    <col min="1761" max="1761" width="2.42578125" style="1" customWidth="1"/>
    <col min="1762" max="1762" width="0.28515625" style="1" customWidth="1"/>
    <col min="1763" max="1763" width="1" style="1" customWidth="1"/>
    <col min="1764" max="1764" width="1.5703125" style="1" customWidth="1"/>
    <col min="1765" max="1777" width="2.7109375" style="1" customWidth="1"/>
    <col min="1778" max="1778" width="2.42578125" style="1" customWidth="1"/>
    <col min="1779" max="1779" width="0.28515625" style="1" customWidth="1"/>
    <col min="1780" max="1780" width="1.85546875" style="1" customWidth="1"/>
    <col min="1781" max="1781" width="0.85546875" style="1" customWidth="1"/>
    <col min="1782" max="1785" width="2.7109375" style="1" customWidth="1"/>
    <col min="1786" max="1786" width="3.28515625" style="1" customWidth="1"/>
    <col min="1787" max="1787" width="3.140625" style="1" customWidth="1"/>
    <col min="1788" max="1789" width="2.7109375" style="1" customWidth="1"/>
    <col min="1790" max="1791" width="0.85546875" style="1" customWidth="1"/>
    <col min="1792" max="1792" width="1" style="1" customWidth="1"/>
    <col min="1793" max="1795" width="10.85546875" style="1" customWidth="1"/>
    <col min="1796" max="1796" width="3.85546875" style="1" customWidth="1"/>
    <col min="1797" max="1797" width="7" style="1" customWidth="1"/>
    <col min="1798" max="1798" width="6.85546875" style="1" customWidth="1"/>
    <col min="1799" max="1799" width="4" style="1" customWidth="1"/>
    <col min="1800" max="1807" width="10.85546875" style="1" customWidth="1"/>
    <col min="1808" max="1808" width="0.5703125" style="1" customWidth="1"/>
    <col min="1809" max="2007" width="11.42578125" style="1"/>
    <col min="2008" max="2008" width="2.85546875" style="1" customWidth="1"/>
    <col min="2009" max="2012" width="2.7109375" style="1" customWidth="1"/>
    <col min="2013" max="2013" width="2.85546875" style="1" customWidth="1"/>
    <col min="2014" max="2016" width="2.7109375" style="1" customWidth="1"/>
    <col min="2017" max="2017" width="2.42578125" style="1" customWidth="1"/>
    <col min="2018" max="2018" width="0.28515625" style="1" customWidth="1"/>
    <col min="2019" max="2019" width="1" style="1" customWidth="1"/>
    <col min="2020" max="2020" width="1.5703125" style="1" customWidth="1"/>
    <col min="2021" max="2033" width="2.7109375" style="1" customWidth="1"/>
    <col min="2034" max="2034" width="2.42578125" style="1" customWidth="1"/>
    <col min="2035" max="2035" width="0.28515625" style="1" customWidth="1"/>
    <col min="2036" max="2036" width="1.85546875" style="1" customWidth="1"/>
    <col min="2037" max="2037" width="0.85546875" style="1" customWidth="1"/>
    <col min="2038" max="2041" width="2.7109375" style="1" customWidth="1"/>
    <col min="2042" max="2042" width="3.28515625" style="1" customWidth="1"/>
    <col min="2043" max="2043" width="3.140625" style="1" customWidth="1"/>
    <col min="2044" max="2045" width="2.7109375" style="1" customWidth="1"/>
    <col min="2046" max="2047" width="0.85546875" style="1" customWidth="1"/>
    <col min="2048" max="2048" width="1" style="1" customWidth="1"/>
    <col min="2049" max="2051" width="10.85546875" style="1" customWidth="1"/>
    <col min="2052" max="2052" width="3.85546875" style="1" customWidth="1"/>
    <col min="2053" max="2053" width="7" style="1" customWidth="1"/>
    <col min="2054" max="2054" width="6.85546875" style="1" customWidth="1"/>
    <col min="2055" max="2055" width="4" style="1" customWidth="1"/>
    <col min="2056" max="2063" width="10.85546875" style="1" customWidth="1"/>
    <col min="2064" max="2064" width="0.5703125" style="1" customWidth="1"/>
    <col min="2065" max="2263" width="11.42578125" style="1"/>
    <col min="2264" max="2264" width="2.85546875" style="1" customWidth="1"/>
    <col min="2265" max="2268" width="2.7109375" style="1" customWidth="1"/>
    <col min="2269" max="2269" width="2.85546875" style="1" customWidth="1"/>
    <col min="2270" max="2272" width="2.7109375" style="1" customWidth="1"/>
    <col min="2273" max="2273" width="2.42578125" style="1" customWidth="1"/>
    <col min="2274" max="2274" width="0.28515625" style="1" customWidth="1"/>
    <col min="2275" max="2275" width="1" style="1" customWidth="1"/>
    <col min="2276" max="2276" width="1.5703125" style="1" customWidth="1"/>
    <col min="2277" max="2289" width="2.7109375" style="1" customWidth="1"/>
    <col min="2290" max="2290" width="2.42578125" style="1" customWidth="1"/>
    <col min="2291" max="2291" width="0.28515625" style="1" customWidth="1"/>
    <col min="2292" max="2292" width="1.85546875" style="1" customWidth="1"/>
    <col min="2293" max="2293" width="0.85546875" style="1" customWidth="1"/>
    <col min="2294" max="2297" width="2.7109375" style="1" customWidth="1"/>
    <col min="2298" max="2298" width="3.28515625" style="1" customWidth="1"/>
    <col min="2299" max="2299" width="3.140625" style="1" customWidth="1"/>
    <col min="2300" max="2301" width="2.7109375" style="1" customWidth="1"/>
    <col min="2302" max="2303" width="0.85546875" style="1" customWidth="1"/>
    <col min="2304" max="2304" width="1" style="1" customWidth="1"/>
    <col min="2305" max="2307" width="10.85546875" style="1" customWidth="1"/>
    <col min="2308" max="2308" width="3.85546875" style="1" customWidth="1"/>
    <col min="2309" max="2309" width="7" style="1" customWidth="1"/>
    <col min="2310" max="2310" width="6.85546875" style="1" customWidth="1"/>
    <col min="2311" max="2311" width="4" style="1" customWidth="1"/>
    <col min="2312" max="2319" width="10.85546875" style="1" customWidth="1"/>
    <col min="2320" max="2320" width="0.5703125" style="1" customWidth="1"/>
    <col min="2321" max="2519" width="11.42578125" style="1"/>
    <col min="2520" max="2520" width="2.85546875" style="1" customWidth="1"/>
    <col min="2521" max="2524" width="2.7109375" style="1" customWidth="1"/>
    <col min="2525" max="2525" width="2.85546875" style="1" customWidth="1"/>
    <col min="2526" max="2528" width="2.7109375" style="1" customWidth="1"/>
    <col min="2529" max="2529" width="2.42578125" style="1" customWidth="1"/>
    <col min="2530" max="2530" width="0.28515625" style="1" customWidth="1"/>
    <col min="2531" max="2531" width="1" style="1" customWidth="1"/>
    <col min="2532" max="2532" width="1.5703125" style="1" customWidth="1"/>
    <col min="2533" max="2545" width="2.7109375" style="1" customWidth="1"/>
    <col min="2546" max="2546" width="2.42578125" style="1" customWidth="1"/>
    <col min="2547" max="2547" width="0.28515625" style="1" customWidth="1"/>
    <col min="2548" max="2548" width="1.85546875" style="1" customWidth="1"/>
    <col min="2549" max="2549" width="0.85546875" style="1" customWidth="1"/>
    <col min="2550" max="2553" width="2.7109375" style="1" customWidth="1"/>
    <col min="2554" max="2554" width="3.28515625" style="1" customWidth="1"/>
    <col min="2555" max="2555" width="3.140625" style="1" customWidth="1"/>
    <col min="2556" max="2557" width="2.7109375" style="1" customWidth="1"/>
    <col min="2558" max="2559" width="0.85546875" style="1" customWidth="1"/>
    <col min="2560" max="2560" width="1" style="1" customWidth="1"/>
    <col min="2561" max="2563" width="10.85546875" style="1" customWidth="1"/>
    <col min="2564" max="2564" width="3.85546875" style="1" customWidth="1"/>
    <col min="2565" max="2565" width="7" style="1" customWidth="1"/>
    <col min="2566" max="2566" width="6.85546875" style="1" customWidth="1"/>
    <col min="2567" max="2567" width="4" style="1" customWidth="1"/>
    <col min="2568" max="2575" width="10.85546875" style="1" customWidth="1"/>
    <col min="2576" max="2576" width="0.5703125" style="1" customWidth="1"/>
    <col min="2577" max="2775" width="11.42578125" style="1"/>
    <col min="2776" max="2776" width="2.85546875" style="1" customWidth="1"/>
    <col min="2777" max="2780" width="2.7109375" style="1" customWidth="1"/>
    <col min="2781" max="2781" width="2.85546875" style="1" customWidth="1"/>
    <col min="2782" max="2784" width="2.7109375" style="1" customWidth="1"/>
    <col min="2785" max="2785" width="2.42578125" style="1" customWidth="1"/>
    <col min="2786" max="2786" width="0.28515625" style="1" customWidth="1"/>
    <col min="2787" max="2787" width="1" style="1" customWidth="1"/>
    <col min="2788" max="2788" width="1.5703125" style="1" customWidth="1"/>
    <col min="2789" max="2801" width="2.7109375" style="1" customWidth="1"/>
    <col min="2802" max="2802" width="2.42578125" style="1" customWidth="1"/>
    <col min="2803" max="2803" width="0.28515625" style="1" customWidth="1"/>
    <col min="2804" max="2804" width="1.85546875" style="1" customWidth="1"/>
    <col min="2805" max="2805" width="0.85546875" style="1" customWidth="1"/>
    <col min="2806" max="2809" width="2.7109375" style="1" customWidth="1"/>
    <col min="2810" max="2810" width="3.28515625" style="1" customWidth="1"/>
    <col min="2811" max="2811" width="3.140625" style="1" customWidth="1"/>
    <col min="2812" max="2813" width="2.7109375" style="1" customWidth="1"/>
    <col min="2814" max="2815" width="0.85546875" style="1" customWidth="1"/>
    <col min="2816" max="2816" width="1" style="1" customWidth="1"/>
    <col min="2817" max="2819" width="10.85546875" style="1" customWidth="1"/>
    <col min="2820" max="2820" width="3.85546875" style="1" customWidth="1"/>
    <col min="2821" max="2821" width="7" style="1" customWidth="1"/>
    <col min="2822" max="2822" width="6.85546875" style="1" customWidth="1"/>
    <col min="2823" max="2823" width="4" style="1" customWidth="1"/>
    <col min="2824" max="2831" width="10.85546875" style="1" customWidth="1"/>
    <col min="2832" max="2832" width="0.5703125" style="1" customWidth="1"/>
    <col min="2833" max="3031" width="11.42578125" style="1"/>
    <col min="3032" max="3032" width="2.85546875" style="1" customWidth="1"/>
    <col min="3033" max="3036" width="2.7109375" style="1" customWidth="1"/>
    <col min="3037" max="3037" width="2.85546875" style="1" customWidth="1"/>
    <col min="3038" max="3040" width="2.7109375" style="1" customWidth="1"/>
    <col min="3041" max="3041" width="2.42578125" style="1" customWidth="1"/>
    <col min="3042" max="3042" width="0.28515625" style="1" customWidth="1"/>
    <col min="3043" max="3043" width="1" style="1" customWidth="1"/>
    <col min="3044" max="3044" width="1.5703125" style="1" customWidth="1"/>
    <col min="3045" max="3057" width="2.7109375" style="1" customWidth="1"/>
    <col min="3058" max="3058" width="2.42578125" style="1" customWidth="1"/>
    <col min="3059" max="3059" width="0.28515625" style="1" customWidth="1"/>
    <col min="3060" max="3060" width="1.85546875" style="1" customWidth="1"/>
    <col min="3061" max="3061" width="0.85546875" style="1" customWidth="1"/>
    <col min="3062" max="3065" width="2.7109375" style="1" customWidth="1"/>
    <col min="3066" max="3066" width="3.28515625" style="1" customWidth="1"/>
    <col min="3067" max="3067" width="3.140625" style="1" customWidth="1"/>
    <col min="3068" max="3069" width="2.7109375" style="1" customWidth="1"/>
    <col min="3070" max="3071" width="0.85546875" style="1" customWidth="1"/>
    <col min="3072" max="3072" width="1" style="1" customWidth="1"/>
    <col min="3073" max="3075" width="10.85546875" style="1" customWidth="1"/>
    <col min="3076" max="3076" width="3.85546875" style="1" customWidth="1"/>
    <col min="3077" max="3077" width="7" style="1" customWidth="1"/>
    <col min="3078" max="3078" width="6.85546875" style="1" customWidth="1"/>
    <col min="3079" max="3079" width="4" style="1" customWidth="1"/>
    <col min="3080" max="3087" width="10.85546875" style="1" customWidth="1"/>
    <col min="3088" max="3088" width="0.5703125" style="1" customWidth="1"/>
    <col min="3089" max="3287" width="11.42578125" style="1"/>
    <col min="3288" max="3288" width="2.85546875" style="1" customWidth="1"/>
    <col min="3289" max="3292" width="2.7109375" style="1" customWidth="1"/>
    <col min="3293" max="3293" width="2.85546875" style="1" customWidth="1"/>
    <col min="3294" max="3296" width="2.7109375" style="1" customWidth="1"/>
    <col min="3297" max="3297" width="2.42578125" style="1" customWidth="1"/>
    <col min="3298" max="3298" width="0.28515625" style="1" customWidth="1"/>
    <col min="3299" max="3299" width="1" style="1" customWidth="1"/>
    <col min="3300" max="3300" width="1.5703125" style="1" customWidth="1"/>
    <col min="3301" max="3313" width="2.7109375" style="1" customWidth="1"/>
    <col min="3314" max="3314" width="2.42578125" style="1" customWidth="1"/>
    <col min="3315" max="3315" width="0.28515625" style="1" customWidth="1"/>
    <col min="3316" max="3316" width="1.85546875" style="1" customWidth="1"/>
    <col min="3317" max="3317" width="0.85546875" style="1" customWidth="1"/>
    <col min="3318" max="3321" width="2.7109375" style="1" customWidth="1"/>
    <col min="3322" max="3322" width="3.28515625" style="1" customWidth="1"/>
    <col min="3323" max="3323" width="3.140625" style="1" customWidth="1"/>
    <col min="3324" max="3325" width="2.7109375" style="1" customWidth="1"/>
    <col min="3326" max="3327" width="0.85546875" style="1" customWidth="1"/>
    <col min="3328" max="3328" width="1" style="1" customWidth="1"/>
    <col min="3329" max="3331" width="10.85546875" style="1" customWidth="1"/>
    <col min="3332" max="3332" width="3.85546875" style="1" customWidth="1"/>
    <col min="3333" max="3333" width="7" style="1" customWidth="1"/>
    <col min="3334" max="3334" width="6.85546875" style="1" customWidth="1"/>
    <col min="3335" max="3335" width="4" style="1" customWidth="1"/>
    <col min="3336" max="3343" width="10.85546875" style="1" customWidth="1"/>
    <col min="3344" max="3344" width="0.5703125" style="1" customWidth="1"/>
    <col min="3345" max="3543" width="11.42578125" style="1"/>
    <col min="3544" max="3544" width="2.85546875" style="1" customWidth="1"/>
    <col min="3545" max="3548" width="2.7109375" style="1" customWidth="1"/>
    <col min="3549" max="3549" width="2.85546875" style="1" customWidth="1"/>
    <col min="3550" max="3552" width="2.7109375" style="1" customWidth="1"/>
    <col min="3553" max="3553" width="2.42578125" style="1" customWidth="1"/>
    <col min="3554" max="3554" width="0.28515625" style="1" customWidth="1"/>
    <col min="3555" max="3555" width="1" style="1" customWidth="1"/>
    <col min="3556" max="3556" width="1.5703125" style="1" customWidth="1"/>
    <col min="3557" max="3569" width="2.7109375" style="1" customWidth="1"/>
    <col min="3570" max="3570" width="2.42578125" style="1" customWidth="1"/>
    <col min="3571" max="3571" width="0.28515625" style="1" customWidth="1"/>
    <col min="3572" max="3572" width="1.85546875" style="1" customWidth="1"/>
    <col min="3573" max="3573" width="0.85546875" style="1" customWidth="1"/>
    <col min="3574" max="3577" width="2.7109375" style="1" customWidth="1"/>
    <col min="3578" max="3578" width="3.28515625" style="1" customWidth="1"/>
    <col min="3579" max="3579" width="3.140625" style="1" customWidth="1"/>
    <col min="3580" max="3581" width="2.7109375" style="1" customWidth="1"/>
    <col min="3582" max="3583" width="0.85546875" style="1" customWidth="1"/>
    <col min="3584" max="3584" width="1" style="1" customWidth="1"/>
    <col min="3585" max="3587" width="10.85546875" style="1" customWidth="1"/>
    <col min="3588" max="3588" width="3.85546875" style="1" customWidth="1"/>
    <col min="3589" max="3589" width="7" style="1" customWidth="1"/>
    <col min="3590" max="3590" width="6.85546875" style="1" customWidth="1"/>
    <col min="3591" max="3591" width="4" style="1" customWidth="1"/>
    <col min="3592" max="3599" width="10.85546875" style="1" customWidth="1"/>
    <col min="3600" max="3600" width="0.5703125" style="1" customWidth="1"/>
    <col min="3601" max="3799" width="11.42578125" style="1"/>
    <col min="3800" max="3800" width="2.85546875" style="1" customWidth="1"/>
    <col min="3801" max="3804" width="2.7109375" style="1" customWidth="1"/>
    <col min="3805" max="3805" width="2.85546875" style="1" customWidth="1"/>
    <col min="3806" max="3808" width="2.7109375" style="1" customWidth="1"/>
    <col min="3809" max="3809" width="2.42578125" style="1" customWidth="1"/>
    <col min="3810" max="3810" width="0.28515625" style="1" customWidth="1"/>
    <col min="3811" max="3811" width="1" style="1" customWidth="1"/>
    <col min="3812" max="3812" width="1.5703125" style="1" customWidth="1"/>
    <col min="3813" max="3825" width="2.7109375" style="1" customWidth="1"/>
    <col min="3826" max="3826" width="2.42578125" style="1" customWidth="1"/>
    <col min="3827" max="3827" width="0.28515625" style="1" customWidth="1"/>
    <col min="3828" max="3828" width="1.85546875" style="1" customWidth="1"/>
    <col min="3829" max="3829" width="0.85546875" style="1" customWidth="1"/>
    <col min="3830" max="3833" width="2.7109375" style="1" customWidth="1"/>
    <col min="3834" max="3834" width="3.28515625" style="1" customWidth="1"/>
    <col min="3835" max="3835" width="3.140625" style="1" customWidth="1"/>
    <col min="3836" max="3837" width="2.7109375" style="1" customWidth="1"/>
    <col min="3838" max="3839" width="0.85546875" style="1" customWidth="1"/>
    <col min="3840" max="3840" width="1" style="1" customWidth="1"/>
    <col min="3841" max="3843" width="10.85546875" style="1" customWidth="1"/>
    <col min="3844" max="3844" width="3.85546875" style="1" customWidth="1"/>
    <col min="3845" max="3845" width="7" style="1" customWidth="1"/>
    <col min="3846" max="3846" width="6.85546875" style="1" customWidth="1"/>
    <col min="3847" max="3847" width="4" style="1" customWidth="1"/>
    <col min="3848" max="3855" width="10.85546875" style="1" customWidth="1"/>
    <col min="3856" max="3856" width="0.5703125" style="1" customWidth="1"/>
    <col min="3857" max="4055" width="11.42578125" style="1"/>
    <col min="4056" max="4056" width="2.85546875" style="1" customWidth="1"/>
    <col min="4057" max="4060" width="2.7109375" style="1" customWidth="1"/>
    <col min="4061" max="4061" width="2.85546875" style="1" customWidth="1"/>
    <col min="4062" max="4064" width="2.7109375" style="1" customWidth="1"/>
    <col min="4065" max="4065" width="2.42578125" style="1" customWidth="1"/>
    <col min="4066" max="4066" width="0.28515625" style="1" customWidth="1"/>
    <col min="4067" max="4067" width="1" style="1" customWidth="1"/>
    <col min="4068" max="4068" width="1.5703125" style="1" customWidth="1"/>
    <col min="4069" max="4081" width="2.7109375" style="1" customWidth="1"/>
    <col min="4082" max="4082" width="2.42578125" style="1" customWidth="1"/>
    <col min="4083" max="4083" width="0.28515625" style="1" customWidth="1"/>
    <col min="4084" max="4084" width="1.85546875" style="1" customWidth="1"/>
    <col min="4085" max="4085" width="0.85546875" style="1" customWidth="1"/>
    <col min="4086" max="4089" width="2.7109375" style="1" customWidth="1"/>
    <col min="4090" max="4090" width="3.28515625" style="1" customWidth="1"/>
    <col min="4091" max="4091" width="3.140625" style="1" customWidth="1"/>
    <col min="4092" max="4093" width="2.7109375" style="1" customWidth="1"/>
    <col min="4094" max="4095" width="0.85546875" style="1" customWidth="1"/>
    <col min="4096" max="4096" width="1" style="1" customWidth="1"/>
    <col min="4097" max="4099" width="10.85546875" style="1" customWidth="1"/>
    <col min="4100" max="4100" width="3.85546875" style="1" customWidth="1"/>
    <col min="4101" max="4101" width="7" style="1" customWidth="1"/>
    <col min="4102" max="4102" width="6.85546875" style="1" customWidth="1"/>
    <col min="4103" max="4103" width="4" style="1" customWidth="1"/>
    <col min="4104" max="4111" width="10.85546875" style="1" customWidth="1"/>
    <col min="4112" max="4112" width="0.5703125" style="1" customWidth="1"/>
    <col min="4113" max="4311" width="11.42578125" style="1"/>
    <col min="4312" max="4312" width="2.85546875" style="1" customWidth="1"/>
    <col min="4313" max="4316" width="2.7109375" style="1" customWidth="1"/>
    <col min="4317" max="4317" width="2.85546875" style="1" customWidth="1"/>
    <col min="4318" max="4320" width="2.7109375" style="1" customWidth="1"/>
    <col min="4321" max="4321" width="2.42578125" style="1" customWidth="1"/>
    <col min="4322" max="4322" width="0.28515625" style="1" customWidth="1"/>
    <col min="4323" max="4323" width="1" style="1" customWidth="1"/>
    <col min="4324" max="4324" width="1.5703125" style="1" customWidth="1"/>
    <col min="4325" max="4337" width="2.7109375" style="1" customWidth="1"/>
    <col min="4338" max="4338" width="2.42578125" style="1" customWidth="1"/>
    <col min="4339" max="4339" width="0.28515625" style="1" customWidth="1"/>
    <col min="4340" max="4340" width="1.85546875" style="1" customWidth="1"/>
    <col min="4341" max="4341" width="0.85546875" style="1" customWidth="1"/>
    <col min="4342" max="4345" width="2.7109375" style="1" customWidth="1"/>
    <col min="4346" max="4346" width="3.28515625" style="1" customWidth="1"/>
    <col min="4347" max="4347" width="3.140625" style="1" customWidth="1"/>
    <col min="4348" max="4349" width="2.7109375" style="1" customWidth="1"/>
    <col min="4350" max="4351" width="0.85546875" style="1" customWidth="1"/>
    <col min="4352" max="4352" width="1" style="1" customWidth="1"/>
    <col min="4353" max="4355" width="10.85546875" style="1" customWidth="1"/>
    <col min="4356" max="4356" width="3.85546875" style="1" customWidth="1"/>
    <col min="4357" max="4357" width="7" style="1" customWidth="1"/>
    <col min="4358" max="4358" width="6.85546875" style="1" customWidth="1"/>
    <col min="4359" max="4359" width="4" style="1" customWidth="1"/>
    <col min="4360" max="4367" width="10.85546875" style="1" customWidth="1"/>
    <col min="4368" max="4368" width="0.5703125" style="1" customWidth="1"/>
    <col min="4369" max="4567" width="11.42578125" style="1"/>
    <col min="4568" max="4568" width="2.85546875" style="1" customWidth="1"/>
    <col min="4569" max="4572" width="2.7109375" style="1" customWidth="1"/>
    <col min="4573" max="4573" width="2.85546875" style="1" customWidth="1"/>
    <col min="4574" max="4576" width="2.7109375" style="1" customWidth="1"/>
    <col min="4577" max="4577" width="2.42578125" style="1" customWidth="1"/>
    <col min="4578" max="4578" width="0.28515625" style="1" customWidth="1"/>
    <col min="4579" max="4579" width="1" style="1" customWidth="1"/>
    <col min="4580" max="4580" width="1.5703125" style="1" customWidth="1"/>
    <col min="4581" max="4593" width="2.7109375" style="1" customWidth="1"/>
    <col min="4594" max="4594" width="2.42578125" style="1" customWidth="1"/>
    <col min="4595" max="4595" width="0.28515625" style="1" customWidth="1"/>
    <col min="4596" max="4596" width="1.85546875" style="1" customWidth="1"/>
    <col min="4597" max="4597" width="0.85546875" style="1" customWidth="1"/>
    <col min="4598" max="4601" width="2.7109375" style="1" customWidth="1"/>
    <col min="4602" max="4602" width="3.28515625" style="1" customWidth="1"/>
    <col min="4603" max="4603" width="3.140625" style="1" customWidth="1"/>
    <col min="4604" max="4605" width="2.7109375" style="1" customWidth="1"/>
    <col min="4606" max="4607" width="0.85546875" style="1" customWidth="1"/>
    <col min="4608" max="4608" width="1" style="1" customWidth="1"/>
    <col min="4609" max="4611" width="10.85546875" style="1" customWidth="1"/>
    <col min="4612" max="4612" width="3.85546875" style="1" customWidth="1"/>
    <col min="4613" max="4613" width="7" style="1" customWidth="1"/>
    <col min="4614" max="4614" width="6.85546875" style="1" customWidth="1"/>
    <col min="4615" max="4615" width="4" style="1" customWidth="1"/>
    <col min="4616" max="4623" width="10.85546875" style="1" customWidth="1"/>
    <col min="4624" max="4624" width="0.5703125" style="1" customWidth="1"/>
    <col min="4625" max="4823" width="11.42578125" style="1"/>
    <col min="4824" max="4824" width="2.85546875" style="1" customWidth="1"/>
    <col min="4825" max="4828" width="2.7109375" style="1" customWidth="1"/>
    <col min="4829" max="4829" width="2.85546875" style="1" customWidth="1"/>
    <col min="4830" max="4832" width="2.7109375" style="1" customWidth="1"/>
    <col min="4833" max="4833" width="2.42578125" style="1" customWidth="1"/>
    <col min="4834" max="4834" width="0.28515625" style="1" customWidth="1"/>
    <col min="4835" max="4835" width="1" style="1" customWidth="1"/>
    <col min="4836" max="4836" width="1.5703125" style="1" customWidth="1"/>
    <col min="4837" max="4849" width="2.7109375" style="1" customWidth="1"/>
    <col min="4850" max="4850" width="2.42578125" style="1" customWidth="1"/>
    <col min="4851" max="4851" width="0.28515625" style="1" customWidth="1"/>
    <col min="4852" max="4852" width="1.85546875" style="1" customWidth="1"/>
    <col min="4853" max="4853" width="0.85546875" style="1" customWidth="1"/>
    <col min="4854" max="4857" width="2.7109375" style="1" customWidth="1"/>
    <col min="4858" max="4858" width="3.28515625" style="1" customWidth="1"/>
    <col min="4859" max="4859" width="3.140625" style="1" customWidth="1"/>
    <col min="4860" max="4861" width="2.7109375" style="1" customWidth="1"/>
    <col min="4862" max="4863" width="0.85546875" style="1" customWidth="1"/>
    <col min="4864" max="4864" width="1" style="1" customWidth="1"/>
    <col min="4865" max="4867" width="10.85546875" style="1" customWidth="1"/>
    <col min="4868" max="4868" width="3.85546875" style="1" customWidth="1"/>
    <col min="4869" max="4869" width="7" style="1" customWidth="1"/>
    <col min="4870" max="4870" width="6.85546875" style="1" customWidth="1"/>
    <col min="4871" max="4871" width="4" style="1" customWidth="1"/>
    <col min="4872" max="4879" width="10.85546875" style="1" customWidth="1"/>
    <col min="4880" max="4880" width="0.5703125" style="1" customWidth="1"/>
    <col min="4881" max="5079" width="11.42578125" style="1"/>
    <col min="5080" max="5080" width="2.85546875" style="1" customWidth="1"/>
    <col min="5081" max="5084" width="2.7109375" style="1" customWidth="1"/>
    <col min="5085" max="5085" width="2.85546875" style="1" customWidth="1"/>
    <col min="5086" max="5088" width="2.7109375" style="1" customWidth="1"/>
    <col min="5089" max="5089" width="2.42578125" style="1" customWidth="1"/>
    <col min="5090" max="5090" width="0.28515625" style="1" customWidth="1"/>
    <col min="5091" max="5091" width="1" style="1" customWidth="1"/>
    <col min="5092" max="5092" width="1.5703125" style="1" customWidth="1"/>
    <col min="5093" max="5105" width="2.7109375" style="1" customWidth="1"/>
    <col min="5106" max="5106" width="2.42578125" style="1" customWidth="1"/>
    <col min="5107" max="5107" width="0.28515625" style="1" customWidth="1"/>
    <col min="5108" max="5108" width="1.85546875" style="1" customWidth="1"/>
    <col min="5109" max="5109" width="0.85546875" style="1" customWidth="1"/>
    <col min="5110" max="5113" width="2.7109375" style="1" customWidth="1"/>
    <col min="5114" max="5114" width="3.28515625" style="1" customWidth="1"/>
    <col min="5115" max="5115" width="3.140625" style="1" customWidth="1"/>
    <col min="5116" max="5117" width="2.7109375" style="1" customWidth="1"/>
    <col min="5118" max="5119" width="0.85546875" style="1" customWidth="1"/>
    <col min="5120" max="5120" width="1" style="1" customWidth="1"/>
    <col min="5121" max="5123" width="10.85546875" style="1" customWidth="1"/>
    <col min="5124" max="5124" width="3.85546875" style="1" customWidth="1"/>
    <col min="5125" max="5125" width="7" style="1" customWidth="1"/>
    <col min="5126" max="5126" width="6.85546875" style="1" customWidth="1"/>
    <col min="5127" max="5127" width="4" style="1" customWidth="1"/>
    <col min="5128" max="5135" width="10.85546875" style="1" customWidth="1"/>
    <col min="5136" max="5136" width="0.5703125" style="1" customWidth="1"/>
    <col min="5137" max="5335" width="11.42578125" style="1"/>
    <col min="5336" max="5336" width="2.85546875" style="1" customWidth="1"/>
    <col min="5337" max="5340" width="2.7109375" style="1" customWidth="1"/>
    <col min="5341" max="5341" width="2.85546875" style="1" customWidth="1"/>
    <col min="5342" max="5344" width="2.7109375" style="1" customWidth="1"/>
    <col min="5345" max="5345" width="2.42578125" style="1" customWidth="1"/>
    <col min="5346" max="5346" width="0.28515625" style="1" customWidth="1"/>
    <col min="5347" max="5347" width="1" style="1" customWidth="1"/>
    <col min="5348" max="5348" width="1.5703125" style="1" customWidth="1"/>
    <col min="5349" max="5361" width="2.7109375" style="1" customWidth="1"/>
    <col min="5362" max="5362" width="2.42578125" style="1" customWidth="1"/>
    <col min="5363" max="5363" width="0.28515625" style="1" customWidth="1"/>
    <col min="5364" max="5364" width="1.85546875" style="1" customWidth="1"/>
    <col min="5365" max="5365" width="0.85546875" style="1" customWidth="1"/>
    <col min="5366" max="5369" width="2.7109375" style="1" customWidth="1"/>
    <col min="5370" max="5370" width="3.28515625" style="1" customWidth="1"/>
    <col min="5371" max="5371" width="3.140625" style="1" customWidth="1"/>
    <col min="5372" max="5373" width="2.7109375" style="1" customWidth="1"/>
    <col min="5374" max="5375" width="0.85546875" style="1" customWidth="1"/>
    <col min="5376" max="5376" width="1" style="1" customWidth="1"/>
    <col min="5377" max="5379" width="10.85546875" style="1" customWidth="1"/>
    <col min="5380" max="5380" width="3.85546875" style="1" customWidth="1"/>
    <col min="5381" max="5381" width="7" style="1" customWidth="1"/>
    <col min="5382" max="5382" width="6.85546875" style="1" customWidth="1"/>
    <col min="5383" max="5383" width="4" style="1" customWidth="1"/>
    <col min="5384" max="5391" width="10.85546875" style="1" customWidth="1"/>
    <col min="5392" max="5392" width="0.5703125" style="1" customWidth="1"/>
    <col min="5393" max="5591" width="11.42578125" style="1"/>
    <col min="5592" max="5592" width="2.85546875" style="1" customWidth="1"/>
    <col min="5593" max="5596" width="2.7109375" style="1" customWidth="1"/>
    <col min="5597" max="5597" width="2.85546875" style="1" customWidth="1"/>
    <col min="5598" max="5600" width="2.7109375" style="1" customWidth="1"/>
    <col min="5601" max="5601" width="2.42578125" style="1" customWidth="1"/>
    <col min="5602" max="5602" width="0.28515625" style="1" customWidth="1"/>
    <col min="5603" max="5603" width="1" style="1" customWidth="1"/>
    <col min="5604" max="5604" width="1.5703125" style="1" customWidth="1"/>
    <col min="5605" max="5617" width="2.7109375" style="1" customWidth="1"/>
    <col min="5618" max="5618" width="2.42578125" style="1" customWidth="1"/>
    <col min="5619" max="5619" width="0.28515625" style="1" customWidth="1"/>
    <col min="5620" max="5620" width="1.85546875" style="1" customWidth="1"/>
    <col min="5621" max="5621" width="0.85546875" style="1" customWidth="1"/>
    <col min="5622" max="5625" width="2.7109375" style="1" customWidth="1"/>
    <col min="5626" max="5626" width="3.28515625" style="1" customWidth="1"/>
    <col min="5627" max="5627" width="3.140625" style="1" customWidth="1"/>
    <col min="5628" max="5629" width="2.7109375" style="1" customWidth="1"/>
    <col min="5630" max="5631" width="0.85546875" style="1" customWidth="1"/>
    <col min="5632" max="5632" width="1" style="1" customWidth="1"/>
    <col min="5633" max="5635" width="10.85546875" style="1" customWidth="1"/>
    <col min="5636" max="5636" width="3.85546875" style="1" customWidth="1"/>
    <col min="5637" max="5637" width="7" style="1" customWidth="1"/>
    <col min="5638" max="5638" width="6.85546875" style="1" customWidth="1"/>
    <col min="5639" max="5639" width="4" style="1" customWidth="1"/>
    <col min="5640" max="5647" width="10.85546875" style="1" customWidth="1"/>
    <col min="5648" max="5648" width="0.5703125" style="1" customWidth="1"/>
    <col min="5649" max="5847" width="11.42578125" style="1"/>
    <col min="5848" max="5848" width="2.85546875" style="1" customWidth="1"/>
    <col min="5849" max="5852" width="2.7109375" style="1" customWidth="1"/>
    <col min="5853" max="5853" width="2.85546875" style="1" customWidth="1"/>
    <col min="5854" max="5856" width="2.7109375" style="1" customWidth="1"/>
    <col min="5857" max="5857" width="2.42578125" style="1" customWidth="1"/>
    <col min="5858" max="5858" width="0.28515625" style="1" customWidth="1"/>
    <col min="5859" max="5859" width="1" style="1" customWidth="1"/>
    <col min="5860" max="5860" width="1.5703125" style="1" customWidth="1"/>
    <col min="5861" max="5873" width="2.7109375" style="1" customWidth="1"/>
    <col min="5874" max="5874" width="2.42578125" style="1" customWidth="1"/>
    <col min="5875" max="5875" width="0.28515625" style="1" customWidth="1"/>
    <col min="5876" max="5876" width="1.85546875" style="1" customWidth="1"/>
    <col min="5877" max="5877" width="0.85546875" style="1" customWidth="1"/>
    <col min="5878" max="5881" width="2.7109375" style="1" customWidth="1"/>
    <col min="5882" max="5882" width="3.28515625" style="1" customWidth="1"/>
    <col min="5883" max="5883" width="3.140625" style="1" customWidth="1"/>
    <col min="5884" max="5885" width="2.7109375" style="1" customWidth="1"/>
    <col min="5886" max="5887" width="0.85546875" style="1" customWidth="1"/>
    <col min="5888" max="5888" width="1" style="1" customWidth="1"/>
    <col min="5889" max="5891" width="10.85546875" style="1" customWidth="1"/>
    <col min="5892" max="5892" width="3.85546875" style="1" customWidth="1"/>
    <col min="5893" max="5893" width="7" style="1" customWidth="1"/>
    <col min="5894" max="5894" width="6.85546875" style="1" customWidth="1"/>
    <col min="5895" max="5895" width="4" style="1" customWidth="1"/>
    <col min="5896" max="5903" width="10.85546875" style="1" customWidth="1"/>
    <col min="5904" max="5904" width="0.5703125" style="1" customWidth="1"/>
    <col min="5905" max="6103" width="11.42578125" style="1"/>
    <col min="6104" max="6104" width="2.85546875" style="1" customWidth="1"/>
    <col min="6105" max="6108" width="2.7109375" style="1" customWidth="1"/>
    <col min="6109" max="6109" width="2.85546875" style="1" customWidth="1"/>
    <col min="6110" max="6112" width="2.7109375" style="1" customWidth="1"/>
    <col min="6113" max="6113" width="2.42578125" style="1" customWidth="1"/>
    <col min="6114" max="6114" width="0.28515625" style="1" customWidth="1"/>
    <col min="6115" max="6115" width="1" style="1" customWidth="1"/>
    <col min="6116" max="6116" width="1.5703125" style="1" customWidth="1"/>
    <col min="6117" max="6129" width="2.7109375" style="1" customWidth="1"/>
    <col min="6130" max="6130" width="2.42578125" style="1" customWidth="1"/>
    <col min="6131" max="6131" width="0.28515625" style="1" customWidth="1"/>
    <col min="6132" max="6132" width="1.85546875" style="1" customWidth="1"/>
    <col min="6133" max="6133" width="0.85546875" style="1" customWidth="1"/>
    <col min="6134" max="6137" width="2.7109375" style="1" customWidth="1"/>
    <col min="6138" max="6138" width="3.28515625" style="1" customWidth="1"/>
    <col min="6139" max="6139" width="3.140625" style="1" customWidth="1"/>
    <col min="6140" max="6141" width="2.7109375" style="1" customWidth="1"/>
    <col min="6142" max="6143" width="0.85546875" style="1" customWidth="1"/>
    <col min="6144" max="6144" width="1" style="1" customWidth="1"/>
    <col min="6145" max="6147" width="10.85546875" style="1" customWidth="1"/>
    <col min="6148" max="6148" width="3.85546875" style="1" customWidth="1"/>
    <col min="6149" max="6149" width="7" style="1" customWidth="1"/>
    <col min="6150" max="6150" width="6.85546875" style="1" customWidth="1"/>
    <col min="6151" max="6151" width="4" style="1" customWidth="1"/>
    <col min="6152" max="6159" width="10.85546875" style="1" customWidth="1"/>
    <col min="6160" max="6160" width="0.5703125" style="1" customWidth="1"/>
    <col min="6161" max="6359" width="11.42578125" style="1"/>
    <col min="6360" max="6360" width="2.85546875" style="1" customWidth="1"/>
    <col min="6361" max="6364" width="2.7109375" style="1" customWidth="1"/>
    <col min="6365" max="6365" width="2.85546875" style="1" customWidth="1"/>
    <col min="6366" max="6368" width="2.7109375" style="1" customWidth="1"/>
    <col min="6369" max="6369" width="2.42578125" style="1" customWidth="1"/>
    <col min="6370" max="6370" width="0.28515625" style="1" customWidth="1"/>
    <col min="6371" max="6371" width="1" style="1" customWidth="1"/>
    <col min="6372" max="6372" width="1.5703125" style="1" customWidth="1"/>
    <col min="6373" max="6385" width="2.7109375" style="1" customWidth="1"/>
    <col min="6386" max="6386" width="2.42578125" style="1" customWidth="1"/>
    <col min="6387" max="6387" width="0.28515625" style="1" customWidth="1"/>
    <col min="6388" max="6388" width="1.85546875" style="1" customWidth="1"/>
    <col min="6389" max="6389" width="0.85546875" style="1" customWidth="1"/>
    <col min="6390" max="6393" width="2.7109375" style="1" customWidth="1"/>
    <col min="6394" max="6394" width="3.28515625" style="1" customWidth="1"/>
    <col min="6395" max="6395" width="3.140625" style="1" customWidth="1"/>
    <col min="6396" max="6397" width="2.7109375" style="1" customWidth="1"/>
    <col min="6398" max="6399" width="0.85546875" style="1" customWidth="1"/>
    <col min="6400" max="6400" width="1" style="1" customWidth="1"/>
    <col min="6401" max="6403" width="10.85546875" style="1" customWidth="1"/>
    <col min="6404" max="6404" width="3.85546875" style="1" customWidth="1"/>
    <col min="6405" max="6405" width="7" style="1" customWidth="1"/>
    <col min="6406" max="6406" width="6.85546875" style="1" customWidth="1"/>
    <col min="6407" max="6407" width="4" style="1" customWidth="1"/>
    <col min="6408" max="6415" width="10.85546875" style="1" customWidth="1"/>
    <col min="6416" max="6416" width="0.5703125" style="1" customWidth="1"/>
    <col min="6417" max="6615" width="11.42578125" style="1"/>
    <col min="6616" max="6616" width="2.85546875" style="1" customWidth="1"/>
    <col min="6617" max="6620" width="2.7109375" style="1" customWidth="1"/>
    <col min="6621" max="6621" width="2.85546875" style="1" customWidth="1"/>
    <col min="6622" max="6624" width="2.7109375" style="1" customWidth="1"/>
    <col min="6625" max="6625" width="2.42578125" style="1" customWidth="1"/>
    <col min="6626" max="6626" width="0.28515625" style="1" customWidth="1"/>
    <col min="6627" max="6627" width="1" style="1" customWidth="1"/>
    <col min="6628" max="6628" width="1.5703125" style="1" customWidth="1"/>
    <col min="6629" max="6641" width="2.7109375" style="1" customWidth="1"/>
    <col min="6642" max="6642" width="2.42578125" style="1" customWidth="1"/>
    <col min="6643" max="6643" width="0.28515625" style="1" customWidth="1"/>
    <col min="6644" max="6644" width="1.85546875" style="1" customWidth="1"/>
    <col min="6645" max="6645" width="0.85546875" style="1" customWidth="1"/>
    <col min="6646" max="6649" width="2.7109375" style="1" customWidth="1"/>
    <col min="6650" max="6650" width="3.28515625" style="1" customWidth="1"/>
    <col min="6651" max="6651" width="3.140625" style="1" customWidth="1"/>
    <col min="6652" max="6653" width="2.7109375" style="1" customWidth="1"/>
    <col min="6654" max="6655" width="0.85546875" style="1" customWidth="1"/>
    <col min="6656" max="6656" width="1" style="1" customWidth="1"/>
    <col min="6657" max="6659" width="10.85546875" style="1" customWidth="1"/>
    <col min="6660" max="6660" width="3.85546875" style="1" customWidth="1"/>
    <col min="6661" max="6661" width="7" style="1" customWidth="1"/>
    <col min="6662" max="6662" width="6.85546875" style="1" customWidth="1"/>
    <col min="6663" max="6663" width="4" style="1" customWidth="1"/>
    <col min="6664" max="6671" width="10.85546875" style="1" customWidth="1"/>
    <col min="6672" max="6672" width="0.5703125" style="1" customWidth="1"/>
    <col min="6673" max="6871" width="11.42578125" style="1"/>
    <col min="6872" max="6872" width="2.85546875" style="1" customWidth="1"/>
    <col min="6873" max="6876" width="2.7109375" style="1" customWidth="1"/>
    <col min="6877" max="6877" width="2.85546875" style="1" customWidth="1"/>
    <col min="6878" max="6880" width="2.7109375" style="1" customWidth="1"/>
    <col min="6881" max="6881" width="2.42578125" style="1" customWidth="1"/>
    <col min="6882" max="6882" width="0.28515625" style="1" customWidth="1"/>
    <col min="6883" max="6883" width="1" style="1" customWidth="1"/>
    <col min="6884" max="6884" width="1.5703125" style="1" customWidth="1"/>
    <col min="6885" max="6897" width="2.7109375" style="1" customWidth="1"/>
    <col min="6898" max="6898" width="2.42578125" style="1" customWidth="1"/>
    <col min="6899" max="6899" width="0.28515625" style="1" customWidth="1"/>
    <col min="6900" max="6900" width="1.85546875" style="1" customWidth="1"/>
    <col min="6901" max="6901" width="0.85546875" style="1" customWidth="1"/>
    <col min="6902" max="6905" width="2.7109375" style="1" customWidth="1"/>
    <col min="6906" max="6906" width="3.28515625" style="1" customWidth="1"/>
    <col min="6907" max="6907" width="3.140625" style="1" customWidth="1"/>
    <col min="6908" max="6909" width="2.7109375" style="1" customWidth="1"/>
    <col min="6910" max="6911" width="0.85546875" style="1" customWidth="1"/>
    <col min="6912" max="6912" width="1" style="1" customWidth="1"/>
    <col min="6913" max="6915" width="10.85546875" style="1" customWidth="1"/>
    <col min="6916" max="6916" width="3.85546875" style="1" customWidth="1"/>
    <col min="6917" max="6917" width="7" style="1" customWidth="1"/>
    <col min="6918" max="6918" width="6.85546875" style="1" customWidth="1"/>
    <col min="6919" max="6919" width="4" style="1" customWidth="1"/>
    <col min="6920" max="6927" width="10.85546875" style="1" customWidth="1"/>
    <col min="6928" max="6928" width="0.5703125" style="1" customWidth="1"/>
    <col min="6929" max="7127" width="11.42578125" style="1"/>
    <col min="7128" max="7128" width="2.85546875" style="1" customWidth="1"/>
    <col min="7129" max="7132" width="2.7109375" style="1" customWidth="1"/>
    <col min="7133" max="7133" width="2.85546875" style="1" customWidth="1"/>
    <col min="7134" max="7136" width="2.7109375" style="1" customWidth="1"/>
    <col min="7137" max="7137" width="2.42578125" style="1" customWidth="1"/>
    <col min="7138" max="7138" width="0.28515625" style="1" customWidth="1"/>
    <col min="7139" max="7139" width="1" style="1" customWidth="1"/>
    <col min="7140" max="7140" width="1.5703125" style="1" customWidth="1"/>
    <col min="7141" max="7153" width="2.7109375" style="1" customWidth="1"/>
    <col min="7154" max="7154" width="2.42578125" style="1" customWidth="1"/>
    <col min="7155" max="7155" width="0.28515625" style="1" customWidth="1"/>
    <col min="7156" max="7156" width="1.85546875" style="1" customWidth="1"/>
    <col min="7157" max="7157" width="0.85546875" style="1" customWidth="1"/>
    <col min="7158" max="7161" width="2.7109375" style="1" customWidth="1"/>
    <col min="7162" max="7162" width="3.28515625" style="1" customWidth="1"/>
    <col min="7163" max="7163" width="3.140625" style="1" customWidth="1"/>
    <col min="7164" max="7165" width="2.7109375" style="1" customWidth="1"/>
    <col min="7166" max="7167" width="0.85546875" style="1" customWidth="1"/>
    <col min="7168" max="7168" width="1" style="1" customWidth="1"/>
    <col min="7169" max="7171" width="10.85546875" style="1" customWidth="1"/>
    <col min="7172" max="7172" width="3.85546875" style="1" customWidth="1"/>
    <col min="7173" max="7173" width="7" style="1" customWidth="1"/>
    <col min="7174" max="7174" width="6.85546875" style="1" customWidth="1"/>
    <col min="7175" max="7175" width="4" style="1" customWidth="1"/>
    <col min="7176" max="7183" width="10.85546875" style="1" customWidth="1"/>
    <col min="7184" max="7184" width="0.5703125" style="1" customWidth="1"/>
    <col min="7185" max="7383" width="11.42578125" style="1"/>
    <col min="7384" max="7384" width="2.85546875" style="1" customWidth="1"/>
    <col min="7385" max="7388" width="2.7109375" style="1" customWidth="1"/>
    <col min="7389" max="7389" width="2.85546875" style="1" customWidth="1"/>
    <col min="7390" max="7392" width="2.7109375" style="1" customWidth="1"/>
    <col min="7393" max="7393" width="2.42578125" style="1" customWidth="1"/>
    <col min="7394" max="7394" width="0.28515625" style="1" customWidth="1"/>
    <col min="7395" max="7395" width="1" style="1" customWidth="1"/>
    <col min="7396" max="7396" width="1.5703125" style="1" customWidth="1"/>
    <col min="7397" max="7409" width="2.7109375" style="1" customWidth="1"/>
    <col min="7410" max="7410" width="2.42578125" style="1" customWidth="1"/>
    <col min="7411" max="7411" width="0.28515625" style="1" customWidth="1"/>
    <col min="7412" max="7412" width="1.85546875" style="1" customWidth="1"/>
    <col min="7413" max="7413" width="0.85546875" style="1" customWidth="1"/>
    <col min="7414" max="7417" width="2.7109375" style="1" customWidth="1"/>
    <col min="7418" max="7418" width="3.28515625" style="1" customWidth="1"/>
    <col min="7419" max="7419" width="3.140625" style="1" customWidth="1"/>
    <col min="7420" max="7421" width="2.7109375" style="1" customWidth="1"/>
    <col min="7422" max="7423" width="0.85546875" style="1" customWidth="1"/>
    <col min="7424" max="7424" width="1" style="1" customWidth="1"/>
    <col min="7425" max="7427" width="10.85546875" style="1" customWidth="1"/>
    <col min="7428" max="7428" width="3.85546875" style="1" customWidth="1"/>
    <col min="7429" max="7429" width="7" style="1" customWidth="1"/>
    <col min="7430" max="7430" width="6.85546875" style="1" customWidth="1"/>
    <col min="7431" max="7431" width="4" style="1" customWidth="1"/>
    <col min="7432" max="7439" width="10.85546875" style="1" customWidth="1"/>
    <col min="7440" max="7440" width="0.5703125" style="1" customWidth="1"/>
    <col min="7441" max="7639" width="11.42578125" style="1"/>
    <col min="7640" max="7640" width="2.85546875" style="1" customWidth="1"/>
    <col min="7641" max="7644" width="2.7109375" style="1" customWidth="1"/>
    <col min="7645" max="7645" width="2.85546875" style="1" customWidth="1"/>
    <col min="7646" max="7648" width="2.7109375" style="1" customWidth="1"/>
    <col min="7649" max="7649" width="2.42578125" style="1" customWidth="1"/>
    <col min="7650" max="7650" width="0.28515625" style="1" customWidth="1"/>
    <col min="7651" max="7651" width="1" style="1" customWidth="1"/>
    <col min="7652" max="7652" width="1.5703125" style="1" customWidth="1"/>
    <col min="7653" max="7665" width="2.7109375" style="1" customWidth="1"/>
    <col min="7666" max="7666" width="2.42578125" style="1" customWidth="1"/>
    <col min="7667" max="7667" width="0.28515625" style="1" customWidth="1"/>
    <col min="7668" max="7668" width="1.85546875" style="1" customWidth="1"/>
    <col min="7669" max="7669" width="0.85546875" style="1" customWidth="1"/>
    <col min="7670" max="7673" width="2.7109375" style="1" customWidth="1"/>
    <col min="7674" max="7674" width="3.28515625" style="1" customWidth="1"/>
    <col min="7675" max="7675" width="3.140625" style="1" customWidth="1"/>
    <col min="7676" max="7677" width="2.7109375" style="1" customWidth="1"/>
    <col min="7678" max="7679" width="0.85546875" style="1" customWidth="1"/>
    <col min="7680" max="7680" width="1" style="1" customWidth="1"/>
    <col min="7681" max="7683" width="10.85546875" style="1" customWidth="1"/>
    <col min="7684" max="7684" width="3.85546875" style="1" customWidth="1"/>
    <col min="7685" max="7685" width="7" style="1" customWidth="1"/>
    <col min="7686" max="7686" width="6.85546875" style="1" customWidth="1"/>
    <col min="7687" max="7687" width="4" style="1" customWidth="1"/>
    <col min="7688" max="7695" width="10.85546875" style="1" customWidth="1"/>
    <col min="7696" max="7696" width="0.5703125" style="1" customWidth="1"/>
    <col min="7697" max="7895" width="11.42578125" style="1"/>
    <col min="7896" max="7896" width="2.85546875" style="1" customWidth="1"/>
    <col min="7897" max="7900" width="2.7109375" style="1" customWidth="1"/>
    <col min="7901" max="7901" width="2.85546875" style="1" customWidth="1"/>
    <col min="7902" max="7904" width="2.7109375" style="1" customWidth="1"/>
    <col min="7905" max="7905" width="2.42578125" style="1" customWidth="1"/>
    <col min="7906" max="7906" width="0.28515625" style="1" customWidth="1"/>
    <col min="7907" max="7907" width="1" style="1" customWidth="1"/>
    <col min="7908" max="7908" width="1.5703125" style="1" customWidth="1"/>
    <col min="7909" max="7921" width="2.7109375" style="1" customWidth="1"/>
    <col min="7922" max="7922" width="2.42578125" style="1" customWidth="1"/>
    <col min="7923" max="7923" width="0.28515625" style="1" customWidth="1"/>
    <col min="7924" max="7924" width="1.85546875" style="1" customWidth="1"/>
    <col min="7925" max="7925" width="0.85546875" style="1" customWidth="1"/>
    <col min="7926" max="7929" width="2.7109375" style="1" customWidth="1"/>
    <col min="7930" max="7930" width="3.28515625" style="1" customWidth="1"/>
    <col min="7931" max="7931" width="3.140625" style="1" customWidth="1"/>
    <col min="7932" max="7933" width="2.7109375" style="1" customWidth="1"/>
    <col min="7934" max="7935" width="0.85546875" style="1" customWidth="1"/>
    <col min="7936" max="7936" width="1" style="1" customWidth="1"/>
    <col min="7937" max="7939" width="10.85546875" style="1" customWidth="1"/>
    <col min="7940" max="7940" width="3.85546875" style="1" customWidth="1"/>
    <col min="7941" max="7941" width="7" style="1" customWidth="1"/>
    <col min="7942" max="7942" width="6.85546875" style="1" customWidth="1"/>
    <col min="7943" max="7943" width="4" style="1" customWidth="1"/>
    <col min="7944" max="7951" width="10.85546875" style="1" customWidth="1"/>
    <col min="7952" max="7952" width="0.5703125" style="1" customWidth="1"/>
    <col min="7953" max="8151" width="11.42578125" style="1"/>
    <col min="8152" max="8152" width="2.85546875" style="1" customWidth="1"/>
    <col min="8153" max="8156" width="2.7109375" style="1" customWidth="1"/>
    <col min="8157" max="8157" width="2.85546875" style="1" customWidth="1"/>
    <col min="8158" max="8160" width="2.7109375" style="1" customWidth="1"/>
    <col min="8161" max="8161" width="2.42578125" style="1" customWidth="1"/>
    <col min="8162" max="8162" width="0.28515625" style="1" customWidth="1"/>
    <col min="8163" max="8163" width="1" style="1" customWidth="1"/>
    <col min="8164" max="8164" width="1.5703125" style="1" customWidth="1"/>
    <col min="8165" max="8177" width="2.7109375" style="1" customWidth="1"/>
    <col min="8178" max="8178" width="2.42578125" style="1" customWidth="1"/>
    <col min="8179" max="8179" width="0.28515625" style="1" customWidth="1"/>
    <col min="8180" max="8180" width="1.85546875" style="1" customWidth="1"/>
    <col min="8181" max="8181" width="0.85546875" style="1" customWidth="1"/>
    <col min="8182" max="8185" width="2.7109375" style="1" customWidth="1"/>
    <col min="8186" max="8186" width="3.28515625" style="1" customWidth="1"/>
    <col min="8187" max="8187" width="3.140625" style="1" customWidth="1"/>
    <col min="8188" max="8189" width="2.7109375" style="1" customWidth="1"/>
    <col min="8190" max="8191" width="0.85546875" style="1" customWidth="1"/>
    <col min="8192" max="8192" width="1" style="1" customWidth="1"/>
    <col min="8193" max="8195" width="10.85546875" style="1" customWidth="1"/>
    <col min="8196" max="8196" width="3.85546875" style="1" customWidth="1"/>
    <col min="8197" max="8197" width="7" style="1" customWidth="1"/>
    <col min="8198" max="8198" width="6.85546875" style="1" customWidth="1"/>
    <col min="8199" max="8199" width="4" style="1" customWidth="1"/>
    <col min="8200" max="8207" width="10.85546875" style="1" customWidth="1"/>
    <col min="8208" max="8208" width="0.5703125" style="1" customWidth="1"/>
    <col min="8209" max="8407" width="11.42578125" style="1"/>
    <col min="8408" max="8408" width="2.85546875" style="1" customWidth="1"/>
    <col min="8409" max="8412" width="2.7109375" style="1" customWidth="1"/>
    <col min="8413" max="8413" width="2.85546875" style="1" customWidth="1"/>
    <col min="8414" max="8416" width="2.7109375" style="1" customWidth="1"/>
    <col min="8417" max="8417" width="2.42578125" style="1" customWidth="1"/>
    <col min="8418" max="8418" width="0.28515625" style="1" customWidth="1"/>
    <col min="8419" max="8419" width="1" style="1" customWidth="1"/>
    <col min="8420" max="8420" width="1.5703125" style="1" customWidth="1"/>
    <col min="8421" max="8433" width="2.7109375" style="1" customWidth="1"/>
    <col min="8434" max="8434" width="2.42578125" style="1" customWidth="1"/>
    <col min="8435" max="8435" width="0.28515625" style="1" customWidth="1"/>
    <col min="8436" max="8436" width="1.85546875" style="1" customWidth="1"/>
    <col min="8437" max="8437" width="0.85546875" style="1" customWidth="1"/>
    <col min="8438" max="8441" width="2.7109375" style="1" customWidth="1"/>
    <col min="8442" max="8442" width="3.28515625" style="1" customWidth="1"/>
    <col min="8443" max="8443" width="3.140625" style="1" customWidth="1"/>
    <col min="8444" max="8445" width="2.7109375" style="1" customWidth="1"/>
    <col min="8446" max="8447" width="0.85546875" style="1" customWidth="1"/>
    <col min="8448" max="8448" width="1" style="1" customWidth="1"/>
    <col min="8449" max="8451" width="10.85546875" style="1" customWidth="1"/>
    <col min="8452" max="8452" width="3.85546875" style="1" customWidth="1"/>
    <col min="8453" max="8453" width="7" style="1" customWidth="1"/>
    <col min="8454" max="8454" width="6.85546875" style="1" customWidth="1"/>
    <col min="8455" max="8455" width="4" style="1" customWidth="1"/>
    <col min="8456" max="8463" width="10.85546875" style="1" customWidth="1"/>
    <col min="8464" max="8464" width="0.5703125" style="1" customWidth="1"/>
    <col min="8465" max="8663" width="11.42578125" style="1"/>
    <col min="8664" max="8664" width="2.85546875" style="1" customWidth="1"/>
    <col min="8665" max="8668" width="2.7109375" style="1" customWidth="1"/>
    <col min="8669" max="8669" width="2.85546875" style="1" customWidth="1"/>
    <col min="8670" max="8672" width="2.7109375" style="1" customWidth="1"/>
    <col min="8673" max="8673" width="2.42578125" style="1" customWidth="1"/>
    <col min="8674" max="8674" width="0.28515625" style="1" customWidth="1"/>
    <col min="8675" max="8675" width="1" style="1" customWidth="1"/>
    <col min="8676" max="8676" width="1.5703125" style="1" customWidth="1"/>
    <col min="8677" max="8689" width="2.7109375" style="1" customWidth="1"/>
    <col min="8690" max="8690" width="2.42578125" style="1" customWidth="1"/>
    <col min="8691" max="8691" width="0.28515625" style="1" customWidth="1"/>
    <col min="8692" max="8692" width="1.85546875" style="1" customWidth="1"/>
    <col min="8693" max="8693" width="0.85546875" style="1" customWidth="1"/>
    <col min="8694" max="8697" width="2.7109375" style="1" customWidth="1"/>
    <col min="8698" max="8698" width="3.28515625" style="1" customWidth="1"/>
    <col min="8699" max="8699" width="3.140625" style="1" customWidth="1"/>
    <col min="8700" max="8701" width="2.7109375" style="1" customWidth="1"/>
    <col min="8702" max="8703" width="0.85546875" style="1" customWidth="1"/>
    <col min="8704" max="8704" width="1" style="1" customWidth="1"/>
    <col min="8705" max="8707" width="10.85546875" style="1" customWidth="1"/>
    <col min="8708" max="8708" width="3.85546875" style="1" customWidth="1"/>
    <col min="8709" max="8709" width="7" style="1" customWidth="1"/>
    <col min="8710" max="8710" width="6.85546875" style="1" customWidth="1"/>
    <col min="8711" max="8711" width="4" style="1" customWidth="1"/>
    <col min="8712" max="8719" width="10.85546875" style="1" customWidth="1"/>
    <col min="8720" max="8720" width="0.5703125" style="1" customWidth="1"/>
    <col min="8721" max="8919" width="11.42578125" style="1"/>
    <col min="8920" max="8920" width="2.85546875" style="1" customWidth="1"/>
    <col min="8921" max="8924" width="2.7109375" style="1" customWidth="1"/>
    <col min="8925" max="8925" width="2.85546875" style="1" customWidth="1"/>
    <col min="8926" max="8928" width="2.7109375" style="1" customWidth="1"/>
    <col min="8929" max="8929" width="2.42578125" style="1" customWidth="1"/>
    <col min="8930" max="8930" width="0.28515625" style="1" customWidth="1"/>
    <col min="8931" max="8931" width="1" style="1" customWidth="1"/>
    <col min="8932" max="8932" width="1.5703125" style="1" customWidth="1"/>
    <col min="8933" max="8945" width="2.7109375" style="1" customWidth="1"/>
    <col min="8946" max="8946" width="2.42578125" style="1" customWidth="1"/>
    <col min="8947" max="8947" width="0.28515625" style="1" customWidth="1"/>
    <col min="8948" max="8948" width="1.85546875" style="1" customWidth="1"/>
    <col min="8949" max="8949" width="0.85546875" style="1" customWidth="1"/>
    <col min="8950" max="8953" width="2.7109375" style="1" customWidth="1"/>
    <col min="8954" max="8954" width="3.28515625" style="1" customWidth="1"/>
    <col min="8955" max="8955" width="3.140625" style="1" customWidth="1"/>
    <col min="8956" max="8957" width="2.7109375" style="1" customWidth="1"/>
    <col min="8958" max="8959" width="0.85546875" style="1" customWidth="1"/>
    <col min="8960" max="8960" width="1" style="1" customWidth="1"/>
    <col min="8961" max="8963" width="10.85546875" style="1" customWidth="1"/>
    <col min="8964" max="8964" width="3.85546875" style="1" customWidth="1"/>
    <col min="8965" max="8965" width="7" style="1" customWidth="1"/>
    <col min="8966" max="8966" width="6.85546875" style="1" customWidth="1"/>
    <col min="8967" max="8967" width="4" style="1" customWidth="1"/>
    <col min="8968" max="8975" width="10.85546875" style="1" customWidth="1"/>
    <col min="8976" max="8976" width="0.5703125" style="1" customWidth="1"/>
    <col min="8977" max="9175" width="11.42578125" style="1"/>
    <col min="9176" max="9176" width="2.85546875" style="1" customWidth="1"/>
    <col min="9177" max="9180" width="2.7109375" style="1" customWidth="1"/>
    <col min="9181" max="9181" width="2.85546875" style="1" customWidth="1"/>
    <col min="9182" max="9184" width="2.7109375" style="1" customWidth="1"/>
    <col min="9185" max="9185" width="2.42578125" style="1" customWidth="1"/>
    <col min="9186" max="9186" width="0.28515625" style="1" customWidth="1"/>
    <col min="9187" max="9187" width="1" style="1" customWidth="1"/>
    <col min="9188" max="9188" width="1.5703125" style="1" customWidth="1"/>
    <col min="9189" max="9201" width="2.7109375" style="1" customWidth="1"/>
    <col min="9202" max="9202" width="2.42578125" style="1" customWidth="1"/>
    <col min="9203" max="9203" width="0.28515625" style="1" customWidth="1"/>
    <col min="9204" max="9204" width="1.85546875" style="1" customWidth="1"/>
    <col min="9205" max="9205" width="0.85546875" style="1" customWidth="1"/>
    <col min="9206" max="9209" width="2.7109375" style="1" customWidth="1"/>
    <col min="9210" max="9210" width="3.28515625" style="1" customWidth="1"/>
    <col min="9211" max="9211" width="3.140625" style="1" customWidth="1"/>
    <col min="9212" max="9213" width="2.7109375" style="1" customWidth="1"/>
    <col min="9214" max="9215" width="0.85546875" style="1" customWidth="1"/>
    <col min="9216" max="9216" width="1" style="1" customWidth="1"/>
    <col min="9217" max="9219" width="10.85546875" style="1" customWidth="1"/>
    <col min="9220" max="9220" width="3.85546875" style="1" customWidth="1"/>
    <col min="9221" max="9221" width="7" style="1" customWidth="1"/>
    <col min="9222" max="9222" width="6.85546875" style="1" customWidth="1"/>
    <col min="9223" max="9223" width="4" style="1" customWidth="1"/>
    <col min="9224" max="9231" width="10.85546875" style="1" customWidth="1"/>
    <col min="9232" max="9232" width="0.5703125" style="1" customWidth="1"/>
    <col min="9233" max="9431" width="11.42578125" style="1"/>
    <col min="9432" max="9432" width="2.85546875" style="1" customWidth="1"/>
    <col min="9433" max="9436" width="2.7109375" style="1" customWidth="1"/>
    <col min="9437" max="9437" width="2.85546875" style="1" customWidth="1"/>
    <col min="9438" max="9440" width="2.7109375" style="1" customWidth="1"/>
    <col min="9441" max="9441" width="2.42578125" style="1" customWidth="1"/>
    <col min="9442" max="9442" width="0.28515625" style="1" customWidth="1"/>
    <col min="9443" max="9443" width="1" style="1" customWidth="1"/>
    <col min="9444" max="9444" width="1.5703125" style="1" customWidth="1"/>
    <col min="9445" max="9457" width="2.7109375" style="1" customWidth="1"/>
    <col min="9458" max="9458" width="2.42578125" style="1" customWidth="1"/>
    <col min="9459" max="9459" width="0.28515625" style="1" customWidth="1"/>
    <col min="9460" max="9460" width="1.85546875" style="1" customWidth="1"/>
    <col min="9461" max="9461" width="0.85546875" style="1" customWidth="1"/>
    <col min="9462" max="9465" width="2.7109375" style="1" customWidth="1"/>
    <col min="9466" max="9466" width="3.28515625" style="1" customWidth="1"/>
    <col min="9467" max="9467" width="3.140625" style="1" customWidth="1"/>
    <col min="9468" max="9469" width="2.7109375" style="1" customWidth="1"/>
    <col min="9470" max="9471" width="0.85546875" style="1" customWidth="1"/>
    <col min="9472" max="9472" width="1" style="1" customWidth="1"/>
    <col min="9473" max="9475" width="10.85546875" style="1" customWidth="1"/>
    <col min="9476" max="9476" width="3.85546875" style="1" customWidth="1"/>
    <col min="9477" max="9477" width="7" style="1" customWidth="1"/>
    <col min="9478" max="9478" width="6.85546875" style="1" customWidth="1"/>
    <col min="9479" max="9479" width="4" style="1" customWidth="1"/>
    <col min="9480" max="9487" width="10.85546875" style="1" customWidth="1"/>
    <col min="9488" max="9488" width="0.5703125" style="1" customWidth="1"/>
    <col min="9489" max="9687" width="11.42578125" style="1"/>
    <col min="9688" max="9688" width="2.85546875" style="1" customWidth="1"/>
    <col min="9689" max="9692" width="2.7109375" style="1" customWidth="1"/>
    <col min="9693" max="9693" width="2.85546875" style="1" customWidth="1"/>
    <col min="9694" max="9696" width="2.7109375" style="1" customWidth="1"/>
    <col min="9697" max="9697" width="2.42578125" style="1" customWidth="1"/>
    <col min="9698" max="9698" width="0.28515625" style="1" customWidth="1"/>
    <col min="9699" max="9699" width="1" style="1" customWidth="1"/>
    <col min="9700" max="9700" width="1.5703125" style="1" customWidth="1"/>
    <col min="9701" max="9713" width="2.7109375" style="1" customWidth="1"/>
    <col min="9714" max="9714" width="2.42578125" style="1" customWidth="1"/>
    <col min="9715" max="9715" width="0.28515625" style="1" customWidth="1"/>
    <col min="9716" max="9716" width="1.85546875" style="1" customWidth="1"/>
    <col min="9717" max="9717" width="0.85546875" style="1" customWidth="1"/>
    <col min="9718" max="9721" width="2.7109375" style="1" customWidth="1"/>
    <col min="9722" max="9722" width="3.28515625" style="1" customWidth="1"/>
    <col min="9723" max="9723" width="3.140625" style="1" customWidth="1"/>
    <col min="9724" max="9725" width="2.7109375" style="1" customWidth="1"/>
    <col min="9726" max="9727" width="0.85546875" style="1" customWidth="1"/>
    <col min="9728" max="9728" width="1" style="1" customWidth="1"/>
    <col min="9729" max="9731" width="10.85546875" style="1" customWidth="1"/>
    <col min="9732" max="9732" width="3.85546875" style="1" customWidth="1"/>
    <col min="9733" max="9733" width="7" style="1" customWidth="1"/>
    <col min="9734" max="9734" width="6.85546875" style="1" customWidth="1"/>
    <col min="9735" max="9735" width="4" style="1" customWidth="1"/>
    <col min="9736" max="9743" width="10.85546875" style="1" customWidth="1"/>
    <col min="9744" max="9744" width="0.5703125" style="1" customWidth="1"/>
    <col min="9745" max="9943" width="11.42578125" style="1"/>
    <col min="9944" max="9944" width="2.85546875" style="1" customWidth="1"/>
    <col min="9945" max="9948" width="2.7109375" style="1" customWidth="1"/>
    <col min="9949" max="9949" width="2.85546875" style="1" customWidth="1"/>
    <col min="9950" max="9952" width="2.7109375" style="1" customWidth="1"/>
    <col min="9953" max="9953" width="2.42578125" style="1" customWidth="1"/>
    <col min="9954" max="9954" width="0.28515625" style="1" customWidth="1"/>
    <col min="9955" max="9955" width="1" style="1" customWidth="1"/>
    <col min="9956" max="9956" width="1.5703125" style="1" customWidth="1"/>
    <col min="9957" max="9969" width="2.7109375" style="1" customWidth="1"/>
    <col min="9970" max="9970" width="2.42578125" style="1" customWidth="1"/>
    <col min="9971" max="9971" width="0.28515625" style="1" customWidth="1"/>
    <col min="9972" max="9972" width="1.85546875" style="1" customWidth="1"/>
    <col min="9973" max="9973" width="0.85546875" style="1" customWidth="1"/>
    <col min="9974" max="9977" width="2.7109375" style="1" customWidth="1"/>
    <col min="9978" max="9978" width="3.28515625" style="1" customWidth="1"/>
    <col min="9979" max="9979" width="3.140625" style="1" customWidth="1"/>
    <col min="9980" max="9981" width="2.7109375" style="1" customWidth="1"/>
    <col min="9982" max="9983" width="0.85546875" style="1" customWidth="1"/>
    <col min="9984" max="9984" width="1" style="1" customWidth="1"/>
    <col min="9985" max="9987" width="10.85546875" style="1" customWidth="1"/>
    <col min="9988" max="9988" width="3.85546875" style="1" customWidth="1"/>
    <col min="9989" max="9989" width="7" style="1" customWidth="1"/>
    <col min="9990" max="9990" width="6.85546875" style="1" customWidth="1"/>
    <col min="9991" max="9991" width="4" style="1" customWidth="1"/>
    <col min="9992" max="9999" width="10.85546875" style="1" customWidth="1"/>
    <col min="10000" max="10000" width="0.5703125" style="1" customWidth="1"/>
    <col min="10001" max="10199" width="11.42578125" style="1"/>
    <col min="10200" max="10200" width="2.85546875" style="1" customWidth="1"/>
    <col min="10201" max="10204" width="2.7109375" style="1" customWidth="1"/>
    <col min="10205" max="10205" width="2.85546875" style="1" customWidth="1"/>
    <col min="10206" max="10208" width="2.7109375" style="1" customWidth="1"/>
    <col min="10209" max="10209" width="2.42578125" style="1" customWidth="1"/>
    <col min="10210" max="10210" width="0.28515625" style="1" customWidth="1"/>
    <col min="10211" max="10211" width="1" style="1" customWidth="1"/>
    <col min="10212" max="10212" width="1.5703125" style="1" customWidth="1"/>
    <col min="10213" max="10225" width="2.7109375" style="1" customWidth="1"/>
    <col min="10226" max="10226" width="2.42578125" style="1" customWidth="1"/>
    <col min="10227" max="10227" width="0.28515625" style="1" customWidth="1"/>
    <col min="10228" max="10228" width="1.85546875" style="1" customWidth="1"/>
    <col min="10229" max="10229" width="0.85546875" style="1" customWidth="1"/>
    <col min="10230" max="10233" width="2.7109375" style="1" customWidth="1"/>
    <col min="10234" max="10234" width="3.28515625" style="1" customWidth="1"/>
    <col min="10235" max="10235" width="3.140625" style="1" customWidth="1"/>
    <col min="10236" max="10237" width="2.7109375" style="1" customWidth="1"/>
    <col min="10238" max="10239" width="0.85546875" style="1" customWidth="1"/>
    <col min="10240" max="10240" width="1" style="1" customWidth="1"/>
    <col min="10241" max="10243" width="10.85546875" style="1" customWidth="1"/>
    <col min="10244" max="10244" width="3.85546875" style="1" customWidth="1"/>
    <col min="10245" max="10245" width="7" style="1" customWidth="1"/>
    <col min="10246" max="10246" width="6.85546875" style="1" customWidth="1"/>
    <col min="10247" max="10247" width="4" style="1" customWidth="1"/>
    <col min="10248" max="10255" width="10.85546875" style="1" customWidth="1"/>
    <col min="10256" max="10256" width="0.5703125" style="1" customWidth="1"/>
    <col min="10257" max="10455" width="11.42578125" style="1"/>
    <col min="10456" max="10456" width="2.85546875" style="1" customWidth="1"/>
    <col min="10457" max="10460" width="2.7109375" style="1" customWidth="1"/>
    <col min="10461" max="10461" width="2.85546875" style="1" customWidth="1"/>
    <col min="10462" max="10464" width="2.7109375" style="1" customWidth="1"/>
    <col min="10465" max="10465" width="2.42578125" style="1" customWidth="1"/>
    <col min="10466" max="10466" width="0.28515625" style="1" customWidth="1"/>
    <col min="10467" max="10467" width="1" style="1" customWidth="1"/>
    <col min="10468" max="10468" width="1.5703125" style="1" customWidth="1"/>
    <col min="10469" max="10481" width="2.7109375" style="1" customWidth="1"/>
    <col min="10482" max="10482" width="2.42578125" style="1" customWidth="1"/>
    <col min="10483" max="10483" width="0.28515625" style="1" customWidth="1"/>
    <col min="10484" max="10484" width="1.85546875" style="1" customWidth="1"/>
    <col min="10485" max="10485" width="0.85546875" style="1" customWidth="1"/>
    <col min="10486" max="10489" width="2.7109375" style="1" customWidth="1"/>
    <col min="10490" max="10490" width="3.28515625" style="1" customWidth="1"/>
    <col min="10491" max="10491" width="3.140625" style="1" customWidth="1"/>
    <col min="10492" max="10493" width="2.7109375" style="1" customWidth="1"/>
    <col min="10494" max="10495" width="0.85546875" style="1" customWidth="1"/>
    <col min="10496" max="10496" width="1" style="1" customWidth="1"/>
    <col min="10497" max="10499" width="10.85546875" style="1" customWidth="1"/>
    <col min="10500" max="10500" width="3.85546875" style="1" customWidth="1"/>
    <col min="10501" max="10501" width="7" style="1" customWidth="1"/>
    <col min="10502" max="10502" width="6.85546875" style="1" customWidth="1"/>
    <col min="10503" max="10503" width="4" style="1" customWidth="1"/>
    <col min="10504" max="10511" width="10.85546875" style="1" customWidth="1"/>
    <col min="10512" max="10512" width="0.5703125" style="1" customWidth="1"/>
    <col min="10513" max="10711" width="11.42578125" style="1"/>
    <col min="10712" max="10712" width="2.85546875" style="1" customWidth="1"/>
    <col min="10713" max="10716" width="2.7109375" style="1" customWidth="1"/>
    <col min="10717" max="10717" width="2.85546875" style="1" customWidth="1"/>
    <col min="10718" max="10720" width="2.7109375" style="1" customWidth="1"/>
    <col min="10721" max="10721" width="2.42578125" style="1" customWidth="1"/>
    <col min="10722" max="10722" width="0.28515625" style="1" customWidth="1"/>
    <col min="10723" max="10723" width="1" style="1" customWidth="1"/>
    <col min="10724" max="10724" width="1.5703125" style="1" customWidth="1"/>
    <col min="10725" max="10737" width="2.7109375" style="1" customWidth="1"/>
    <col min="10738" max="10738" width="2.42578125" style="1" customWidth="1"/>
    <col min="10739" max="10739" width="0.28515625" style="1" customWidth="1"/>
    <col min="10740" max="10740" width="1.85546875" style="1" customWidth="1"/>
    <col min="10741" max="10741" width="0.85546875" style="1" customWidth="1"/>
    <col min="10742" max="10745" width="2.7109375" style="1" customWidth="1"/>
    <col min="10746" max="10746" width="3.28515625" style="1" customWidth="1"/>
    <col min="10747" max="10747" width="3.140625" style="1" customWidth="1"/>
    <col min="10748" max="10749" width="2.7109375" style="1" customWidth="1"/>
    <col min="10750" max="10751" width="0.85546875" style="1" customWidth="1"/>
    <col min="10752" max="10752" width="1" style="1" customWidth="1"/>
    <col min="10753" max="10755" width="10.85546875" style="1" customWidth="1"/>
    <col min="10756" max="10756" width="3.85546875" style="1" customWidth="1"/>
    <col min="10757" max="10757" width="7" style="1" customWidth="1"/>
    <col min="10758" max="10758" width="6.85546875" style="1" customWidth="1"/>
    <col min="10759" max="10759" width="4" style="1" customWidth="1"/>
    <col min="10760" max="10767" width="10.85546875" style="1" customWidth="1"/>
    <col min="10768" max="10768" width="0.5703125" style="1" customWidth="1"/>
    <col min="10769" max="10967" width="11.42578125" style="1"/>
    <col min="10968" max="10968" width="2.85546875" style="1" customWidth="1"/>
    <col min="10969" max="10972" width="2.7109375" style="1" customWidth="1"/>
    <col min="10973" max="10973" width="2.85546875" style="1" customWidth="1"/>
    <col min="10974" max="10976" width="2.7109375" style="1" customWidth="1"/>
    <col min="10977" max="10977" width="2.42578125" style="1" customWidth="1"/>
    <col min="10978" max="10978" width="0.28515625" style="1" customWidth="1"/>
    <col min="10979" max="10979" width="1" style="1" customWidth="1"/>
    <col min="10980" max="10980" width="1.5703125" style="1" customWidth="1"/>
    <col min="10981" max="10993" width="2.7109375" style="1" customWidth="1"/>
    <col min="10994" max="10994" width="2.42578125" style="1" customWidth="1"/>
    <col min="10995" max="10995" width="0.28515625" style="1" customWidth="1"/>
    <col min="10996" max="10996" width="1.85546875" style="1" customWidth="1"/>
    <col min="10997" max="10997" width="0.85546875" style="1" customWidth="1"/>
    <col min="10998" max="11001" width="2.7109375" style="1" customWidth="1"/>
    <col min="11002" max="11002" width="3.28515625" style="1" customWidth="1"/>
    <col min="11003" max="11003" width="3.140625" style="1" customWidth="1"/>
    <col min="11004" max="11005" width="2.7109375" style="1" customWidth="1"/>
    <col min="11006" max="11007" width="0.85546875" style="1" customWidth="1"/>
    <col min="11008" max="11008" width="1" style="1" customWidth="1"/>
    <col min="11009" max="11011" width="10.85546875" style="1" customWidth="1"/>
    <col min="11012" max="11012" width="3.85546875" style="1" customWidth="1"/>
    <col min="11013" max="11013" width="7" style="1" customWidth="1"/>
    <col min="11014" max="11014" width="6.85546875" style="1" customWidth="1"/>
    <col min="11015" max="11015" width="4" style="1" customWidth="1"/>
    <col min="11016" max="11023" width="10.85546875" style="1" customWidth="1"/>
    <col min="11024" max="11024" width="0.5703125" style="1" customWidth="1"/>
    <col min="11025" max="11223" width="11.42578125" style="1"/>
    <col min="11224" max="11224" width="2.85546875" style="1" customWidth="1"/>
    <col min="11225" max="11228" width="2.7109375" style="1" customWidth="1"/>
    <col min="11229" max="11229" width="2.85546875" style="1" customWidth="1"/>
    <col min="11230" max="11232" width="2.7109375" style="1" customWidth="1"/>
    <col min="11233" max="11233" width="2.42578125" style="1" customWidth="1"/>
    <col min="11234" max="11234" width="0.28515625" style="1" customWidth="1"/>
    <col min="11235" max="11235" width="1" style="1" customWidth="1"/>
    <col min="11236" max="11236" width="1.5703125" style="1" customWidth="1"/>
    <col min="11237" max="11249" width="2.7109375" style="1" customWidth="1"/>
    <col min="11250" max="11250" width="2.42578125" style="1" customWidth="1"/>
    <col min="11251" max="11251" width="0.28515625" style="1" customWidth="1"/>
    <col min="11252" max="11252" width="1.85546875" style="1" customWidth="1"/>
    <col min="11253" max="11253" width="0.85546875" style="1" customWidth="1"/>
    <col min="11254" max="11257" width="2.7109375" style="1" customWidth="1"/>
    <col min="11258" max="11258" width="3.28515625" style="1" customWidth="1"/>
    <col min="11259" max="11259" width="3.140625" style="1" customWidth="1"/>
    <col min="11260" max="11261" width="2.7109375" style="1" customWidth="1"/>
    <col min="11262" max="11263" width="0.85546875" style="1" customWidth="1"/>
    <col min="11264" max="11264" width="1" style="1" customWidth="1"/>
    <col min="11265" max="11267" width="10.85546875" style="1" customWidth="1"/>
    <col min="11268" max="11268" width="3.85546875" style="1" customWidth="1"/>
    <col min="11269" max="11269" width="7" style="1" customWidth="1"/>
    <col min="11270" max="11270" width="6.85546875" style="1" customWidth="1"/>
    <col min="11271" max="11271" width="4" style="1" customWidth="1"/>
    <col min="11272" max="11279" width="10.85546875" style="1" customWidth="1"/>
    <col min="11280" max="11280" width="0.5703125" style="1" customWidth="1"/>
    <col min="11281" max="11479" width="11.42578125" style="1"/>
    <col min="11480" max="11480" width="2.85546875" style="1" customWidth="1"/>
    <col min="11481" max="11484" width="2.7109375" style="1" customWidth="1"/>
    <col min="11485" max="11485" width="2.85546875" style="1" customWidth="1"/>
    <col min="11486" max="11488" width="2.7109375" style="1" customWidth="1"/>
    <col min="11489" max="11489" width="2.42578125" style="1" customWidth="1"/>
    <col min="11490" max="11490" width="0.28515625" style="1" customWidth="1"/>
    <col min="11491" max="11491" width="1" style="1" customWidth="1"/>
    <col min="11492" max="11492" width="1.5703125" style="1" customWidth="1"/>
    <col min="11493" max="11505" width="2.7109375" style="1" customWidth="1"/>
    <col min="11506" max="11506" width="2.42578125" style="1" customWidth="1"/>
    <col min="11507" max="11507" width="0.28515625" style="1" customWidth="1"/>
    <col min="11508" max="11508" width="1.85546875" style="1" customWidth="1"/>
    <col min="11509" max="11509" width="0.85546875" style="1" customWidth="1"/>
    <col min="11510" max="11513" width="2.7109375" style="1" customWidth="1"/>
    <col min="11514" max="11514" width="3.28515625" style="1" customWidth="1"/>
    <col min="11515" max="11515" width="3.140625" style="1" customWidth="1"/>
    <col min="11516" max="11517" width="2.7109375" style="1" customWidth="1"/>
    <col min="11518" max="11519" width="0.85546875" style="1" customWidth="1"/>
    <col min="11520" max="11520" width="1" style="1" customWidth="1"/>
    <col min="11521" max="11523" width="10.85546875" style="1" customWidth="1"/>
    <col min="11524" max="11524" width="3.85546875" style="1" customWidth="1"/>
    <col min="11525" max="11525" width="7" style="1" customWidth="1"/>
    <col min="11526" max="11526" width="6.85546875" style="1" customWidth="1"/>
    <col min="11527" max="11527" width="4" style="1" customWidth="1"/>
    <col min="11528" max="11535" width="10.85546875" style="1" customWidth="1"/>
    <col min="11536" max="11536" width="0.5703125" style="1" customWidth="1"/>
    <col min="11537" max="11735" width="11.42578125" style="1"/>
    <col min="11736" max="11736" width="2.85546875" style="1" customWidth="1"/>
    <col min="11737" max="11740" width="2.7109375" style="1" customWidth="1"/>
    <col min="11741" max="11741" width="2.85546875" style="1" customWidth="1"/>
    <col min="11742" max="11744" width="2.7109375" style="1" customWidth="1"/>
    <col min="11745" max="11745" width="2.42578125" style="1" customWidth="1"/>
    <col min="11746" max="11746" width="0.28515625" style="1" customWidth="1"/>
    <col min="11747" max="11747" width="1" style="1" customWidth="1"/>
    <col min="11748" max="11748" width="1.5703125" style="1" customWidth="1"/>
    <col min="11749" max="11761" width="2.7109375" style="1" customWidth="1"/>
    <col min="11762" max="11762" width="2.42578125" style="1" customWidth="1"/>
    <col min="11763" max="11763" width="0.28515625" style="1" customWidth="1"/>
    <col min="11764" max="11764" width="1.85546875" style="1" customWidth="1"/>
    <col min="11765" max="11765" width="0.85546875" style="1" customWidth="1"/>
    <col min="11766" max="11769" width="2.7109375" style="1" customWidth="1"/>
    <col min="11770" max="11770" width="3.28515625" style="1" customWidth="1"/>
    <col min="11771" max="11771" width="3.140625" style="1" customWidth="1"/>
    <col min="11772" max="11773" width="2.7109375" style="1" customWidth="1"/>
    <col min="11774" max="11775" width="0.85546875" style="1" customWidth="1"/>
    <col min="11776" max="11776" width="1" style="1" customWidth="1"/>
    <col min="11777" max="11779" width="10.85546875" style="1" customWidth="1"/>
    <col min="11780" max="11780" width="3.85546875" style="1" customWidth="1"/>
    <col min="11781" max="11781" width="7" style="1" customWidth="1"/>
    <col min="11782" max="11782" width="6.85546875" style="1" customWidth="1"/>
    <col min="11783" max="11783" width="4" style="1" customWidth="1"/>
    <col min="11784" max="11791" width="10.85546875" style="1" customWidth="1"/>
    <col min="11792" max="11792" width="0.5703125" style="1" customWidth="1"/>
    <col min="11793" max="11991" width="11.42578125" style="1"/>
    <col min="11992" max="11992" width="2.85546875" style="1" customWidth="1"/>
    <col min="11993" max="11996" width="2.7109375" style="1" customWidth="1"/>
    <col min="11997" max="11997" width="2.85546875" style="1" customWidth="1"/>
    <col min="11998" max="12000" width="2.7109375" style="1" customWidth="1"/>
    <col min="12001" max="12001" width="2.42578125" style="1" customWidth="1"/>
    <col min="12002" max="12002" width="0.28515625" style="1" customWidth="1"/>
    <col min="12003" max="12003" width="1" style="1" customWidth="1"/>
    <col min="12004" max="12004" width="1.5703125" style="1" customWidth="1"/>
    <col min="12005" max="12017" width="2.7109375" style="1" customWidth="1"/>
    <col min="12018" max="12018" width="2.42578125" style="1" customWidth="1"/>
    <col min="12019" max="12019" width="0.28515625" style="1" customWidth="1"/>
    <col min="12020" max="12020" width="1.85546875" style="1" customWidth="1"/>
    <col min="12021" max="12021" width="0.85546875" style="1" customWidth="1"/>
    <col min="12022" max="12025" width="2.7109375" style="1" customWidth="1"/>
    <col min="12026" max="12026" width="3.28515625" style="1" customWidth="1"/>
    <col min="12027" max="12027" width="3.140625" style="1" customWidth="1"/>
    <col min="12028" max="12029" width="2.7109375" style="1" customWidth="1"/>
    <col min="12030" max="12031" width="0.85546875" style="1" customWidth="1"/>
    <col min="12032" max="12032" width="1" style="1" customWidth="1"/>
    <col min="12033" max="12035" width="10.85546875" style="1" customWidth="1"/>
    <col min="12036" max="12036" width="3.85546875" style="1" customWidth="1"/>
    <col min="12037" max="12037" width="7" style="1" customWidth="1"/>
    <col min="12038" max="12038" width="6.85546875" style="1" customWidth="1"/>
    <col min="12039" max="12039" width="4" style="1" customWidth="1"/>
    <col min="12040" max="12047" width="10.85546875" style="1" customWidth="1"/>
    <col min="12048" max="12048" width="0.5703125" style="1" customWidth="1"/>
    <col min="12049" max="12247" width="11.42578125" style="1"/>
    <col min="12248" max="12248" width="2.85546875" style="1" customWidth="1"/>
    <col min="12249" max="12252" width="2.7109375" style="1" customWidth="1"/>
    <col min="12253" max="12253" width="2.85546875" style="1" customWidth="1"/>
    <col min="12254" max="12256" width="2.7109375" style="1" customWidth="1"/>
    <col min="12257" max="12257" width="2.42578125" style="1" customWidth="1"/>
    <col min="12258" max="12258" width="0.28515625" style="1" customWidth="1"/>
    <col min="12259" max="12259" width="1" style="1" customWidth="1"/>
    <col min="12260" max="12260" width="1.5703125" style="1" customWidth="1"/>
    <col min="12261" max="12273" width="2.7109375" style="1" customWidth="1"/>
    <col min="12274" max="12274" width="2.42578125" style="1" customWidth="1"/>
    <col min="12275" max="12275" width="0.28515625" style="1" customWidth="1"/>
    <col min="12276" max="12276" width="1.85546875" style="1" customWidth="1"/>
    <col min="12277" max="12277" width="0.85546875" style="1" customWidth="1"/>
    <col min="12278" max="12281" width="2.7109375" style="1" customWidth="1"/>
    <col min="12282" max="12282" width="3.28515625" style="1" customWidth="1"/>
    <col min="12283" max="12283" width="3.140625" style="1" customWidth="1"/>
    <col min="12284" max="12285" width="2.7109375" style="1" customWidth="1"/>
    <col min="12286" max="12287" width="0.85546875" style="1" customWidth="1"/>
    <col min="12288" max="12288" width="1" style="1" customWidth="1"/>
    <col min="12289" max="12291" width="10.85546875" style="1" customWidth="1"/>
    <col min="12292" max="12292" width="3.85546875" style="1" customWidth="1"/>
    <col min="12293" max="12293" width="7" style="1" customWidth="1"/>
    <col min="12294" max="12294" width="6.85546875" style="1" customWidth="1"/>
    <col min="12295" max="12295" width="4" style="1" customWidth="1"/>
    <col min="12296" max="12303" width="10.85546875" style="1" customWidth="1"/>
    <col min="12304" max="12304" width="0.5703125" style="1" customWidth="1"/>
    <col min="12305" max="12503" width="11.42578125" style="1"/>
    <col min="12504" max="12504" width="2.85546875" style="1" customWidth="1"/>
    <col min="12505" max="12508" width="2.7109375" style="1" customWidth="1"/>
    <col min="12509" max="12509" width="2.85546875" style="1" customWidth="1"/>
    <col min="12510" max="12512" width="2.7109375" style="1" customWidth="1"/>
    <col min="12513" max="12513" width="2.42578125" style="1" customWidth="1"/>
    <col min="12514" max="12514" width="0.28515625" style="1" customWidth="1"/>
    <col min="12515" max="12515" width="1" style="1" customWidth="1"/>
    <col min="12516" max="12516" width="1.5703125" style="1" customWidth="1"/>
    <col min="12517" max="12529" width="2.7109375" style="1" customWidth="1"/>
    <col min="12530" max="12530" width="2.42578125" style="1" customWidth="1"/>
    <col min="12531" max="12531" width="0.28515625" style="1" customWidth="1"/>
    <col min="12532" max="12532" width="1.85546875" style="1" customWidth="1"/>
    <col min="12533" max="12533" width="0.85546875" style="1" customWidth="1"/>
    <col min="12534" max="12537" width="2.7109375" style="1" customWidth="1"/>
    <col min="12538" max="12538" width="3.28515625" style="1" customWidth="1"/>
    <col min="12539" max="12539" width="3.140625" style="1" customWidth="1"/>
    <col min="12540" max="12541" width="2.7109375" style="1" customWidth="1"/>
    <col min="12542" max="12543" width="0.85546875" style="1" customWidth="1"/>
    <col min="12544" max="12544" width="1" style="1" customWidth="1"/>
    <col min="12545" max="12547" width="10.85546875" style="1" customWidth="1"/>
    <col min="12548" max="12548" width="3.85546875" style="1" customWidth="1"/>
    <col min="12549" max="12549" width="7" style="1" customWidth="1"/>
    <col min="12550" max="12550" width="6.85546875" style="1" customWidth="1"/>
    <col min="12551" max="12551" width="4" style="1" customWidth="1"/>
    <col min="12552" max="12559" width="10.85546875" style="1" customWidth="1"/>
    <col min="12560" max="12560" width="0.5703125" style="1" customWidth="1"/>
    <col min="12561" max="12759" width="11.42578125" style="1"/>
    <col min="12760" max="12760" width="2.85546875" style="1" customWidth="1"/>
    <col min="12761" max="12764" width="2.7109375" style="1" customWidth="1"/>
    <col min="12765" max="12765" width="2.85546875" style="1" customWidth="1"/>
    <col min="12766" max="12768" width="2.7109375" style="1" customWidth="1"/>
    <col min="12769" max="12769" width="2.42578125" style="1" customWidth="1"/>
    <col min="12770" max="12770" width="0.28515625" style="1" customWidth="1"/>
    <col min="12771" max="12771" width="1" style="1" customWidth="1"/>
    <col min="12772" max="12772" width="1.5703125" style="1" customWidth="1"/>
    <col min="12773" max="12785" width="2.7109375" style="1" customWidth="1"/>
    <col min="12786" max="12786" width="2.42578125" style="1" customWidth="1"/>
    <col min="12787" max="12787" width="0.28515625" style="1" customWidth="1"/>
    <col min="12788" max="12788" width="1.85546875" style="1" customWidth="1"/>
    <col min="12789" max="12789" width="0.85546875" style="1" customWidth="1"/>
    <col min="12790" max="12793" width="2.7109375" style="1" customWidth="1"/>
    <col min="12794" max="12794" width="3.28515625" style="1" customWidth="1"/>
    <col min="12795" max="12795" width="3.140625" style="1" customWidth="1"/>
    <col min="12796" max="12797" width="2.7109375" style="1" customWidth="1"/>
    <col min="12798" max="12799" width="0.85546875" style="1" customWidth="1"/>
    <col min="12800" max="12800" width="1" style="1" customWidth="1"/>
    <col min="12801" max="12803" width="10.85546875" style="1" customWidth="1"/>
    <col min="12804" max="12804" width="3.85546875" style="1" customWidth="1"/>
    <col min="12805" max="12805" width="7" style="1" customWidth="1"/>
    <col min="12806" max="12806" width="6.85546875" style="1" customWidth="1"/>
    <col min="12807" max="12807" width="4" style="1" customWidth="1"/>
    <col min="12808" max="12815" width="10.85546875" style="1" customWidth="1"/>
    <col min="12816" max="12816" width="0.5703125" style="1" customWidth="1"/>
    <col min="12817" max="13015" width="11.42578125" style="1"/>
    <col min="13016" max="13016" width="2.85546875" style="1" customWidth="1"/>
    <col min="13017" max="13020" width="2.7109375" style="1" customWidth="1"/>
    <col min="13021" max="13021" width="2.85546875" style="1" customWidth="1"/>
    <col min="13022" max="13024" width="2.7109375" style="1" customWidth="1"/>
    <col min="13025" max="13025" width="2.42578125" style="1" customWidth="1"/>
    <col min="13026" max="13026" width="0.28515625" style="1" customWidth="1"/>
    <col min="13027" max="13027" width="1" style="1" customWidth="1"/>
    <col min="13028" max="13028" width="1.5703125" style="1" customWidth="1"/>
    <col min="13029" max="13041" width="2.7109375" style="1" customWidth="1"/>
    <col min="13042" max="13042" width="2.42578125" style="1" customWidth="1"/>
    <col min="13043" max="13043" width="0.28515625" style="1" customWidth="1"/>
    <col min="13044" max="13044" width="1.85546875" style="1" customWidth="1"/>
    <col min="13045" max="13045" width="0.85546875" style="1" customWidth="1"/>
    <col min="13046" max="13049" width="2.7109375" style="1" customWidth="1"/>
    <col min="13050" max="13050" width="3.28515625" style="1" customWidth="1"/>
    <col min="13051" max="13051" width="3.140625" style="1" customWidth="1"/>
    <col min="13052" max="13053" width="2.7109375" style="1" customWidth="1"/>
    <col min="13054" max="13055" width="0.85546875" style="1" customWidth="1"/>
    <col min="13056" max="13056" width="1" style="1" customWidth="1"/>
    <col min="13057" max="13059" width="10.85546875" style="1" customWidth="1"/>
    <col min="13060" max="13060" width="3.85546875" style="1" customWidth="1"/>
    <col min="13061" max="13061" width="7" style="1" customWidth="1"/>
    <col min="13062" max="13062" width="6.85546875" style="1" customWidth="1"/>
    <col min="13063" max="13063" width="4" style="1" customWidth="1"/>
    <col min="13064" max="13071" width="10.85546875" style="1" customWidth="1"/>
    <col min="13072" max="13072" width="0.5703125" style="1" customWidth="1"/>
    <col min="13073" max="13271" width="11.42578125" style="1"/>
    <col min="13272" max="13272" width="2.85546875" style="1" customWidth="1"/>
    <col min="13273" max="13276" width="2.7109375" style="1" customWidth="1"/>
    <col min="13277" max="13277" width="2.85546875" style="1" customWidth="1"/>
    <col min="13278" max="13280" width="2.7109375" style="1" customWidth="1"/>
    <col min="13281" max="13281" width="2.42578125" style="1" customWidth="1"/>
    <col min="13282" max="13282" width="0.28515625" style="1" customWidth="1"/>
    <col min="13283" max="13283" width="1" style="1" customWidth="1"/>
    <col min="13284" max="13284" width="1.5703125" style="1" customWidth="1"/>
    <col min="13285" max="13297" width="2.7109375" style="1" customWidth="1"/>
    <col min="13298" max="13298" width="2.42578125" style="1" customWidth="1"/>
    <col min="13299" max="13299" width="0.28515625" style="1" customWidth="1"/>
    <col min="13300" max="13300" width="1.85546875" style="1" customWidth="1"/>
    <col min="13301" max="13301" width="0.85546875" style="1" customWidth="1"/>
    <col min="13302" max="13305" width="2.7109375" style="1" customWidth="1"/>
    <col min="13306" max="13306" width="3.28515625" style="1" customWidth="1"/>
    <col min="13307" max="13307" width="3.140625" style="1" customWidth="1"/>
    <col min="13308" max="13309" width="2.7109375" style="1" customWidth="1"/>
    <col min="13310" max="13311" width="0.85546875" style="1" customWidth="1"/>
    <col min="13312" max="13312" width="1" style="1" customWidth="1"/>
    <col min="13313" max="13315" width="10.85546875" style="1" customWidth="1"/>
    <col min="13316" max="13316" width="3.85546875" style="1" customWidth="1"/>
    <col min="13317" max="13317" width="7" style="1" customWidth="1"/>
    <col min="13318" max="13318" width="6.85546875" style="1" customWidth="1"/>
    <col min="13319" max="13319" width="4" style="1" customWidth="1"/>
    <col min="13320" max="13327" width="10.85546875" style="1" customWidth="1"/>
    <col min="13328" max="13328" width="0.5703125" style="1" customWidth="1"/>
    <col min="13329" max="13527" width="11.42578125" style="1"/>
    <col min="13528" max="13528" width="2.85546875" style="1" customWidth="1"/>
    <col min="13529" max="13532" width="2.7109375" style="1" customWidth="1"/>
    <col min="13533" max="13533" width="2.85546875" style="1" customWidth="1"/>
    <col min="13534" max="13536" width="2.7109375" style="1" customWidth="1"/>
    <col min="13537" max="13537" width="2.42578125" style="1" customWidth="1"/>
    <col min="13538" max="13538" width="0.28515625" style="1" customWidth="1"/>
    <col min="13539" max="13539" width="1" style="1" customWidth="1"/>
    <col min="13540" max="13540" width="1.5703125" style="1" customWidth="1"/>
    <col min="13541" max="13553" width="2.7109375" style="1" customWidth="1"/>
    <col min="13554" max="13554" width="2.42578125" style="1" customWidth="1"/>
    <col min="13555" max="13555" width="0.28515625" style="1" customWidth="1"/>
    <col min="13556" max="13556" width="1.85546875" style="1" customWidth="1"/>
    <col min="13557" max="13557" width="0.85546875" style="1" customWidth="1"/>
    <col min="13558" max="13561" width="2.7109375" style="1" customWidth="1"/>
    <col min="13562" max="13562" width="3.28515625" style="1" customWidth="1"/>
    <col min="13563" max="13563" width="3.140625" style="1" customWidth="1"/>
    <col min="13564" max="13565" width="2.7109375" style="1" customWidth="1"/>
    <col min="13566" max="13567" width="0.85546875" style="1" customWidth="1"/>
    <col min="13568" max="13568" width="1" style="1" customWidth="1"/>
    <col min="13569" max="13571" width="10.85546875" style="1" customWidth="1"/>
    <col min="13572" max="13572" width="3.85546875" style="1" customWidth="1"/>
    <col min="13573" max="13573" width="7" style="1" customWidth="1"/>
    <col min="13574" max="13574" width="6.85546875" style="1" customWidth="1"/>
    <col min="13575" max="13575" width="4" style="1" customWidth="1"/>
    <col min="13576" max="13583" width="10.85546875" style="1" customWidth="1"/>
    <col min="13584" max="13584" width="0.5703125" style="1" customWidth="1"/>
    <col min="13585" max="13783" width="11.42578125" style="1"/>
    <col min="13784" max="13784" width="2.85546875" style="1" customWidth="1"/>
    <col min="13785" max="13788" width="2.7109375" style="1" customWidth="1"/>
    <col min="13789" max="13789" width="2.85546875" style="1" customWidth="1"/>
    <col min="13790" max="13792" width="2.7109375" style="1" customWidth="1"/>
    <col min="13793" max="13793" width="2.42578125" style="1" customWidth="1"/>
    <col min="13794" max="13794" width="0.28515625" style="1" customWidth="1"/>
    <col min="13795" max="13795" width="1" style="1" customWidth="1"/>
    <col min="13796" max="13796" width="1.5703125" style="1" customWidth="1"/>
    <col min="13797" max="13809" width="2.7109375" style="1" customWidth="1"/>
    <col min="13810" max="13810" width="2.42578125" style="1" customWidth="1"/>
    <col min="13811" max="13811" width="0.28515625" style="1" customWidth="1"/>
    <col min="13812" max="13812" width="1.85546875" style="1" customWidth="1"/>
    <col min="13813" max="13813" width="0.85546875" style="1" customWidth="1"/>
    <col min="13814" max="13817" width="2.7109375" style="1" customWidth="1"/>
    <col min="13818" max="13818" width="3.28515625" style="1" customWidth="1"/>
    <col min="13819" max="13819" width="3.140625" style="1" customWidth="1"/>
    <col min="13820" max="13821" width="2.7109375" style="1" customWidth="1"/>
    <col min="13822" max="13823" width="0.85546875" style="1" customWidth="1"/>
    <col min="13824" max="13824" width="1" style="1" customWidth="1"/>
    <col min="13825" max="13827" width="10.85546875" style="1" customWidth="1"/>
    <col min="13828" max="13828" width="3.85546875" style="1" customWidth="1"/>
    <col min="13829" max="13829" width="7" style="1" customWidth="1"/>
    <col min="13830" max="13830" width="6.85546875" style="1" customWidth="1"/>
    <col min="13831" max="13831" width="4" style="1" customWidth="1"/>
    <col min="13832" max="13839" width="10.85546875" style="1" customWidth="1"/>
    <col min="13840" max="13840" width="0.5703125" style="1" customWidth="1"/>
    <col min="13841" max="14039" width="11.42578125" style="1"/>
    <col min="14040" max="14040" width="2.85546875" style="1" customWidth="1"/>
    <col min="14041" max="14044" width="2.7109375" style="1" customWidth="1"/>
    <col min="14045" max="14045" width="2.85546875" style="1" customWidth="1"/>
    <col min="14046" max="14048" width="2.7109375" style="1" customWidth="1"/>
    <col min="14049" max="14049" width="2.42578125" style="1" customWidth="1"/>
    <col min="14050" max="14050" width="0.28515625" style="1" customWidth="1"/>
    <col min="14051" max="14051" width="1" style="1" customWidth="1"/>
    <col min="14052" max="14052" width="1.5703125" style="1" customWidth="1"/>
    <col min="14053" max="14065" width="2.7109375" style="1" customWidth="1"/>
    <col min="14066" max="14066" width="2.42578125" style="1" customWidth="1"/>
    <col min="14067" max="14067" width="0.28515625" style="1" customWidth="1"/>
    <col min="14068" max="14068" width="1.85546875" style="1" customWidth="1"/>
    <col min="14069" max="14069" width="0.85546875" style="1" customWidth="1"/>
    <col min="14070" max="14073" width="2.7109375" style="1" customWidth="1"/>
    <col min="14074" max="14074" width="3.28515625" style="1" customWidth="1"/>
    <col min="14075" max="14075" width="3.140625" style="1" customWidth="1"/>
    <col min="14076" max="14077" width="2.7109375" style="1" customWidth="1"/>
    <col min="14078" max="14079" width="0.85546875" style="1" customWidth="1"/>
    <col min="14080" max="14080" width="1" style="1" customWidth="1"/>
    <col min="14081" max="14083" width="10.85546875" style="1" customWidth="1"/>
    <col min="14084" max="14084" width="3.85546875" style="1" customWidth="1"/>
    <col min="14085" max="14085" width="7" style="1" customWidth="1"/>
    <col min="14086" max="14086" width="6.85546875" style="1" customWidth="1"/>
    <col min="14087" max="14087" width="4" style="1" customWidth="1"/>
    <col min="14088" max="14095" width="10.85546875" style="1" customWidth="1"/>
    <col min="14096" max="14096" width="0.5703125" style="1" customWidth="1"/>
    <col min="14097" max="14295" width="11.42578125" style="1"/>
    <col min="14296" max="14296" width="2.85546875" style="1" customWidth="1"/>
    <col min="14297" max="14300" width="2.7109375" style="1" customWidth="1"/>
    <col min="14301" max="14301" width="2.85546875" style="1" customWidth="1"/>
    <col min="14302" max="14304" width="2.7109375" style="1" customWidth="1"/>
    <col min="14305" max="14305" width="2.42578125" style="1" customWidth="1"/>
    <col min="14306" max="14306" width="0.28515625" style="1" customWidth="1"/>
    <col min="14307" max="14307" width="1" style="1" customWidth="1"/>
    <col min="14308" max="14308" width="1.5703125" style="1" customWidth="1"/>
    <col min="14309" max="14321" width="2.7109375" style="1" customWidth="1"/>
    <col min="14322" max="14322" width="2.42578125" style="1" customWidth="1"/>
    <col min="14323" max="14323" width="0.28515625" style="1" customWidth="1"/>
    <col min="14324" max="14324" width="1.85546875" style="1" customWidth="1"/>
    <col min="14325" max="14325" width="0.85546875" style="1" customWidth="1"/>
    <col min="14326" max="14329" width="2.7109375" style="1" customWidth="1"/>
    <col min="14330" max="14330" width="3.28515625" style="1" customWidth="1"/>
    <col min="14331" max="14331" width="3.140625" style="1" customWidth="1"/>
    <col min="14332" max="14333" width="2.7109375" style="1" customWidth="1"/>
    <col min="14334" max="14335" width="0.85546875" style="1" customWidth="1"/>
    <col min="14336" max="14336" width="1" style="1" customWidth="1"/>
    <col min="14337" max="14339" width="10.85546875" style="1" customWidth="1"/>
    <col min="14340" max="14340" width="3.85546875" style="1" customWidth="1"/>
    <col min="14341" max="14341" width="7" style="1" customWidth="1"/>
    <col min="14342" max="14342" width="6.85546875" style="1" customWidth="1"/>
    <col min="14343" max="14343" width="4" style="1" customWidth="1"/>
    <col min="14344" max="14351" width="10.85546875" style="1" customWidth="1"/>
    <col min="14352" max="14352" width="0.5703125" style="1" customWidth="1"/>
    <col min="14353" max="14551" width="11.42578125" style="1"/>
    <col min="14552" max="14552" width="2.85546875" style="1" customWidth="1"/>
    <col min="14553" max="14556" width="2.7109375" style="1" customWidth="1"/>
    <col min="14557" max="14557" width="2.85546875" style="1" customWidth="1"/>
    <col min="14558" max="14560" width="2.7109375" style="1" customWidth="1"/>
    <col min="14561" max="14561" width="2.42578125" style="1" customWidth="1"/>
    <col min="14562" max="14562" width="0.28515625" style="1" customWidth="1"/>
    <col min="14563" max="14563" width="1" style="1" customWidth="1"/>
    <col min="14564" max="14564" width="1.5703125" style="1" customWidth="1"/>
    <col min="14565" max="14577" width="2.7109375" style="1" customWidth="1"/>
    <col min="14578" max="14578" width="2.42578125" style="1" customWidth="1"/>
    <col min="14579" max="14579" width="0.28515625" style="1" customWidth="1"/>
    <col min="14580" max="14580" width="1.85546875" style="1" customWidth="1"/>
    <col min="14581" max="14581" width="0.85546875" style="1" customWidth="1"/>
    <col min="14582" max="14585" width="2.7109375" style="1" customWidth="1"/>
    <col min="14586" max="14586" width="3.28515625" style="1" customWidth="1"/>
    <col min="14587" max="14587" width="3.140625" style="1" customWidth="1"/>
    <col min="14588" max="14589" width="2.7109375" style="1" customWidth="1"/>
    <col min="14590" max="14591" width="0.85546875" style="1" customWidth="1"/>
    <col min="14592" max="14592" width="1" style="1" customWidth="1"/>
    <col min="14593" max="14595" width="10.85546875" style="1" customWidth="1"/>
    <col min="14596" max="14596" width="3.85546875" style="1" customWidth="1"/>
    <col min="14597" max="14597" width="7" style="1" customWidth="1"/>
    <col min="14598" max="14598" width="6.85546875" style="1" customWidth="1"/>
    <col min="14599" max="14599" width="4" style="1" customWidth="1"/>
    <col min="14600" max="14607" width="10.85546875" style="1" customWidth="1"/>
    <col min="14608" max="14608" width="0.5703125" style="1" customWidth="1"/>
    <col min="14609" max="14807" width="11.42578125" style="1"/>
    <col min="14808" max="14808" width="2.85546875" style="1" customWidth="1"/>
    <col min="14809" max="14812" width="2.7109375" style="1" customWidth="1"/>
    <col min="14813" max="14813" width="2.85546875" style="1" customWidth="1"/>
    <col min="14814" max="14816" width="2.7109375" style="1" customWidth="1"/>
    <col min="14817" max="14817" width="2.42578125" style="1" customWidth="1"/>
    <col min="14818" max="14818" width="0.28515625" style="1" customWidth="1"/>
    <col min="14819" max="14819" width="1" style="1" customWidth="1"/>
    <col min="14820" max="14820" width="1.5703125" style="1" customWidth="1"/>
    <col min="14821" max="14833" width="2.7109375" style="1" customWidth="1"/>
    <col min="14834" max="14834" width="2.42578125" style="1" customWidth="1"/>
    <col min="14835" max="14835" width="0.28515625" style="1" customWidth="1"/>
    <col min="14836" max="14836" width="1.85546875" style="1" customWidth="1"/>
    <col min="14837" max="14837" width="0.85546875" style="1" customWidth="1"/>
    <col min="14838" max="14841" width="2.7109375" style="1" customWidth="1"/>
    <col min="14842" max="14842" width="3.28515625" style="1" customWidth="1"/>
    <col min="14843" max="14843" width="3.140625" style="1" customWidth="1"/>
    <col min="14844" max="14845" width="2.7109375" style="1" customWidth="1"/>
    <col min="14846" max="14847" width="0.85546875" style="1" customWidth="1"/>
    <col min="14848" max="14848" width="1" style="1" customWidth="1"/>
    <col min="14849" max="14851" width="10.85546875" style="1" customWidth="1"/>
    <col min="14852" max="14852" width="3.85546875" style="1" customWidth="1"/>
    <col min="14853" max="14853" width="7" style="1" customWidth="1"/>
    <col min="14854" max="14854" width="6.85546875" style="1" customWidth="1"/>
    <col min="14855" max="14855" width="4" style="1" customWidth="1"/>
    <col min="14856" max="14863" width="10.85546875" style="1" customWidth="1"/>
    <col min="14864" max="14864" width="0.5703125" style="1" customWidth="1"/>
    <col min="14865" max="15063" width="11.42578125" style="1"/>
    <col min="15064" max="15064" width="2.85546875" style="1" customWidth="1"/>
    <col min="15065" max="15068" width="2.7109375" style="1" customWidth="1"/>
    <col min="15069" max="15069" width="2.85546875" style="1" customWidth="1"/>
    <col min="15070" max="15072" width="2.7109375" style="1" customWidth="1"/>
    <col min="15073" max="15073" width="2.42578125" style="1" customWidth="1"/>
    <col min="15074" max="15074" width="0.28515625" style="1" customWidth="1"/>
    <col min="15075" max="15075" width="1" style="1" customWidth="1"/>
    <col min="15076" max="15076" width="1.5703125" style="1" customWidth="1"/>
    <col min="15077" max="15089" width="2.7109375" style="1" customWidth="1"/>
    <col min="15090" max="15090" width="2.42578125" style="1" customWidth="1"/>
    <col min="15091" max="15091" width="0.28515625" style="1" customWidth="1"/>
    <col min="15092" max="15092" width="1.85546875" style="1" customWidth="1"/>
    <col min="15093" max="15093" width="0.85546875" style="1" customWidth="1"/>
    <col min="15094" max="15097" width="2.7109375" style="1" customWidth="1"/>
    <col min="15098" max="15098" width="3.28515625" style="1" customWidth="1"/>
    <col min="15099" max="15099" width="3.140625" style="1" customWidth="1"/>
    <col min="15100" max="15101" width="2.7109375" style="1" customWidth="1"/>
    <col min="15102" max="15103" width="0.85546875" style="1" customWidth="1"/>
    <col min="15104" max="15104" width="1" style="1" customWidth="1"/>
    <col min="15105" max="15107" width="10.85546875" style="1" customWidth="1"/>
    <col min="15108" max="15108" width="3.85546875" style="1" customWidth="1"/>
    <col min="15109" max="15109" width="7" style="1" customWidth="1"/>
    <col min="15110" max="15110" width="6.85546875" style="1" customWidth="1"/>
    <col min="15111" max="15111" width="4" style="1" customWidth="1"/>
    <col min="15112" max="15119" width="10.85546875" style="1" customWidth="1"/>
    <col min="15120" max="15120" width="0.5703125" style="1" customWidth="1"/>
    <col min="15121" max="15319" width="11.42578125" style="1"/>
    <col min="15320" max="15320" width="2.85546875" style="1" customWidth="1"/>
    <col min="15321" max="15324" width="2.7109375" style="1" customWidth="1"/>
    <col min="15325" max="15325" width="2.85546875" style="1" customWidth="1"/>
    <col min="15326" max="15328" width="2.7109375" style="1" customWidth="1"/>
    <col min="15329" max="15329" width="2.42578125" style="1" customWidth="1"/>
    <col min="15330" max="15330" width="0.28515625" style="1" customWidth="1"/>
    <col min="15331" max="15331" width="1" style="1" customWidth="1"/>
    <col min="15332" max="15332" width="1.5703125" style="1" customWidth="1"/>
    <col min="15333" max="15345" width="2.7109375" style="1" customWidth="1"/>
    <col min="15346" max="15346" width="2.42578125" style="1" customWidth="1"/>
    <col min="15347" max="15347" width="0.28515625" style="1" customWidth="1"/>
    <col min="15348" max="15348" width="1.85546875" style="1" customWidth="1"/>
    <col min="15349" max="15349" width="0.85546875" style="1" customWidth="1"/>
    <col min="15350" max="15353" width="2.7109375" style="1" customWidth="1"/>
    <col min="15354" max="15354" width="3.28515625" style="1" customWidth="1"/>
    <col min="15355" max="15355" width="3.140625" style="1" customWidth="1"/>
    <col min="15356" max="15357" width="2.7109375" style="1" customWidth="1"/>
    <col min="15358" max="15359" width="0.85546875" style="1" customWidth="1"/>
    <col min="15360" max="15360" width="1" style="1" customWidth="1"/>
    <col min="15361" max="15363" width="10.85546875" style="1" customWidth="1"/>
    <col min="15364" max="15364" width="3.85546875" style="1" customWidth="1"/>
    <col min="15365" max="15365" width="7" style="1" customWidth="1"/>
    <col min="15366" max="15366" width="6.85546875" style="1" customWidth="1"/>
    <col min="15367" max="15367" width="4" style="1" customWidth="1"/>
    <col min="15368" max="15375" width="10.85546875" style="1" customWidth="1"/>
    <col min="15376" max="15376" width="0.5703125" style="1" customWidth="1"/>
    <col min="15377" max="15575" width="11.42578125" style="1"/>
    <col min="15576" max="15576" width="2.85546875" style="1" customWidth="1"/>
    <col min="15577" max="15580" width="2.7109375" style="1" customWidth="1"/>
    <col min="15581" max="15581" width="2.85546875" style="1" customWidth="1"/>
    <col min="15582" max="15584" width="2.7109375" style="1" customWidth="1"/>
    <col min="15585" max="15585" width="2.42578125" style="1" customWidth="1"/>
    <col min="15586" max="15586" width="0.28515625" style="1" customWidth="1"/>
    <col min="15587" max="15587" width="1" style="1" customWidth="1"/>
    <col min="15588" max="15588" width="1.5703125" style="1" customWidth="1"/>
    <col min="15589" max="15601" width="2.7109375" style="1" customWidth="1"/>
    <col min="15602" max="15602" width="2.42578125" style="1" customWidth="1"/>
    <col min="15603" max="15603" width="0.28515625" style="1" customWidth="1"/>
    <col min="15604" max="15604" width="1.85546875" style="1" customWidth="1"/>
    <col min="15605" max="15605" width="0.85546875" style="1" customWidth="1"/>
    <col min="15606" max="15609" width="2.7109375" style="1" customWidth="1"/>
    <col min="15610" max="15610" width="3.28515625" style="1" customWidth="1"/>
    <col min="15611" max="15611" width="3.140625" style="1" customWidth="1"/>
    <col min="15612" max="15613" width="2.7109375" style="1" customWidth="1"/>
    <col min="15614" max="15615" width="0.85546875" style="1" customWidth="1"/>
    <col min="15616" max="15616" width="1" style="1" customWidth="1"/>
    <col min="15617" max="15619" width="10.85546875" style="1" customWidth="1"/>
    <col min="15620" max="15620" width="3.85546875" style="1" customWidth="1"/>
    <col min="15621" max="15621" width="7" style="1" customWidth="1"/>
    <col min="15622" max="15622" width="6.85546875" style="1" customWidth="1"/>
    <col min="15623" max="15623" width="4" style="1" customWidth="1"/>
    <col min="15624" max="15631" width="10.85546875" style="1" customWidth="1"/>
    <col min="15632" max="15632" width="0.5703125" style="1" customWidth="1"/>
    <col min="15633" max="15831" width="11.42578125" style="1"/>
    <col min="15832" max="15832" width="2.85546875" style="1" customWidth="1"/>
    <col min="15833" max="15836" width="2.7109375" style="1" customWidth="1"/>
    <col min="15837" max="15837" width="2.85546875" style="1" customWidth="1"/>
    <col min="15838" max="15840" width="2.7109375" style="1" customWidth="1"/>
    <col min="15841" max="15841" width="2.42578125" style="1" customWidth="1"/>
    <col min="15842" max="15842" width="0.28515625" style="1" customWidth="1"/>
    <col min="15843" max="15843" width="1" style="1" customWidth="1"/>
    <col min="15844" max="15844" width="1.5703125" style="1" customWidth="1"/>
    <col min="15845" max="15857" width="2.7109375" style="1" customWidth="1"/>
    <col min="15858" max="15858" width="2.42578125" style="1" customWidth="1"/>
    <col min="15859" max="15859" width="0.28515625" style="1" customWidth="1"/>
    <col min="15860" max="15860" width="1.85546875" style="1" customWidth="1"/>
    <col min="15861" max="15861" width="0.85546875" style="1" customWidth="1"/>
    <col min="15862" max="15865" width="2.7109375" style="1" customWidth="1"/>
    <col min="15866" max="15866" width="3.28515625" style="1" customWidth="1"/>
    <col min="15867" max="15867" width="3.140625" style="1" customWidth="1"/>
    <col min="15868" max="15869" width="2.7109375" style="1" customWidth="1"/>
    <col min="15870" max="15871" width="0.85546875" style="1" customWidth="1"/>
    <col min="15872" max="15872" width="1" style="1" customWidth="1"/>
    <col min="15873" max="15875" width="10.85546875" style="1" customWidth="1"/>
    <col min="15876" max="15876" width="3.85546875" style="1" customWidth="1"/>
    <col min="15877" max="15877" width="7" style="1" customWidth="1"/>
    <col min="15878" max="15878" width="6.85546875" style="1" customWidth="1"/>
    <col min="15879" max="15879" width="4" style="1" customWidth="1"/>
    <col min="15880" max="15887" width="10.85546875" style="1" customWidth="1"/>
    <col min="15888" max="15888" width="0.5703125" style="1" customWidth="1"/>
    <col min="15889" max="16087" width="11.42578125" style="1"/>
    <col min="16088" max="16088" width="2.85546875" style="1" customWidth="1"/>
    <col min="16089" max="16092" width="2.7109375" style="1" customWidth="1"/>
    <col min="16093" max="16093" width="2.85546875" style="1" customWidth="1"/>
    <col min="16094" max="16096" width="2.7109375" style="1" customWidth="1"/>
    <col min="16097" max="16097" width="2.42578125" style="1" customWidth="1"/>
    <col min="16098" max="16098" width="0.28515625" style="1" customWidth="1"/>
    <col min="16099" max="16099" width="1" style="1" customWidth="1"/>
    <col min="16100" max="16100" width="1.5703125" style="1" customWidth="1"/>
    <col min="16101" max="16113" width="2.7109375" style="1" customWidth="1"/>
    <col min="16114" max="16114" width="2.42578125" style="1" customWidth="1"/>
    <col min="16115" max="16115" width="0.28515625" style="1" customWidth="1"/>
    <col min="16116" max="16116" width="1.85546875" style="1" customWidth="1"/>
    <col min="16117" max="16117" width="0.85546875" style="1" customWidth="1"/>
    <col min="16118" max="16121" width="2.7109375" style="1" customWidth="1"/>
    <col min="16122" max="16122" width="3.28515625" style="1" customWidth="1"/>
    <col min="16123" max="16123" width="3.140625" style="1" customWidth="1"/>
    <col min="16124" max="16125" width="2.7109375" style="1" customWidth="1"/>
    <col min="16126" max="16127" width="0.85546875" style="1" customWidth="1"/>
    <col min="16128" max="16128" width="1" style="1" customWidth="1"/>
    <col min="16129" max="16131" width="10.85546875" style="1" customWidth="1"/>
    <col min="16132" max="16132" width="3.85546875" style="1" customWidth="1"/>
    <col min="16133" max="16133" width="7" style="1" customWidth="1"/>
    <col min="16134" max="16134" width="6.85546875" style="1" customWidth="1"/>
    <col min="16135" max="16135" width="4" style="1" customWidth="1"/>
    <col min="16136" max="16143" width="10.85546875" style="1" customWidth="1"/>
    <col min="16144" max="16144" width="0.5703125" style="1" customWidth="1"/>
    <col min="16145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330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U6" si="0">+G7+G8</f>
        <v>0</v>
      </c>
      <c r="H6" s="6">
        <f t="shared" si="0"/>
        <v>-1881681500</v>
      </c>
      <c r="I6" s="6">
        <f t="shared" si="0"/>
        <v>100646413500</v>
      </c>
      <c r="J6" s="6">
        <f t="shared" si="0"/>
        <v>96785547628.270004</v>
      </c>
      <c r="K6" s="6">
        <f t="shared" si="0"/>
        <v>3860865871.73</v>
      </c>
      <c r="L6" s="6">
        <f t="shared" si="0"/>
        <v>0</v>
      </c>
      <c r="M6" s="6">
        <f t="shared" si="0"/>
        <v>96644533257.669998</v>
      </c>
      <c r="N6" s="6">
        <f t="shared" si="0"/>
        <v>141014370.59999999</v>
      </c>
      <c r="O6" s="6">
        <f t="shared" si="0"/>
        <v>96641685271.25</v>
      </c>
      <c r="P6" s="6">
        <f t="shared" si="0"/>
        <v>2847986.42</v>
      </c>
      <c r="Q6" s="6">
        <f t="shared" si="0"/>
        <v>95892954075.610001</v>
      </c>
      <c r="R6" s="6">
        <f t="shared" si="0"/>
        <v>748731195.63999999</v>
      </c>
      <c r="S6" s="6">
        <f t="shared" si="0"/>
        <v>95892954075.610001</v>
      </c>
      <c r="T6" s="6">
        <f t="shared" si="0"/>
        <v>0</v>
      </c>
      <c r="U6" s="6">
        <f t="shared" si="0"/>
        <v>409378763.08999997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+F9+F48+F122</f>
        <v>101233630000</v>
      </c>
      <c r="G7" s="15">
        <f t="shared" ref="G7" si="1">+I7-F7-H7</f>
        <v>0</v>
      </c>
      <c r="H7" s="15">
        <f>+H9+H48+H122</f>
        <v>-1881681500</v>
      </c>
      <c r="I7" s="15">
        <v>99351948500</v>
      </c>
      <c r="J7" s="15">
        <v>95509300243.800003</v>
      </c>
      <c r="K7" s="15">
        <v>3842648256.1999998</v>
      </c>
      <c r="L7" s="15">
        <v>0</v>
      </c>
      <c r="M7" s="15">
        <v>95382984679.050003</v>
      </c>
      <c r="N7" s="15">
        <v>126315564.75</v>
      </c>
      <c r="O7" s="15">
        <v>95380136692.630005</v>
      </c>
      <c r="P7" s="15">
        <v>2847986.42</v>
      </c>
      <c r="Q7" s="15">
        <v>94634830843.990005</v>
      </c>
      <c r="R7" s="15">
        <v>745305848.63999999</v>
      </c>
      <c r="S7" s="15">
        <v>94634830843.990005</v>
      </c>
      <c r="T7" s="15">
        <v>0</v>
      </c>
      <c r="U7" s="15">
        <v>409378763.08999997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2">+I8-F8+H8</f>
        <v>0</v>
      </c>
      <c r="H8" s="15">
        <f t="shared" ref="H8" si="3">+H49</f>
        <v>0</v>
      </c>
      <c r="I8" s="15">
        <v>1294465000</v>
      </c>
      <c r="J8" s="15">
        <v>1276247384.47</v>
      </c>
      <c r="K8" s="15">
        <v>18217615.530000001</v>
      </c>
      <c r="L8" s="15">
        <v>0</v>
      </c>
      <c r="M8" s="15">
        <v>1261548578.6199999</v>
      </c>
      <c r="N8" s="15">
        <v>14698805.85</v>
      </c>
      <c r="O8" s="15">
        <v>1261548578.6199999</v>
      </c>
      <c r="P8" s="15">
        <v>0</v>
      </c>
      <c r="Q8" s="15">
        <v>1258123231.6199999</v>
      </c>
      <c r="R8" s="15">
        <v>3425347</v>
      </c>
      <c r="S8" s="15">
        <v>1258123231.6199999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4">+I9-F9-H9</f>
        <v>6778364002</v>
      </c>
      <c r="H9" s="15">
        <f t="shared" ref="H9" si="5">+H10</f>
        <v>-344592500</v>
      </c>
      <c r="I9" s="15">
        <v>86455621502</v>
      </c>
      <c r="J9" s="15">
        <v>83743642883.979996</v>
      </c>
      <c r="K9" s="15">
        <v>2711978618.02</v>
      </c>
      <c r="L9" s="15">
        <v>0</v>
      </c>
      <c r="M9" s="15">
        <v>83693026954.979996</v>
      </c>
      <c r="N9" s="15">
        <v>50615929</v>
      </c>
      <c r="O9" s="15">
        <v>83690243968.559998</v>
      </c>
      <c r="P9" s="15">
        <v>2782986.42</v>
      </c>
      <c r="Q9" s="15">
        <v>83416866731.559998</v>
      </c>
      <c r="R9" s="15">
        <v>273377237</v>
      </c>
      <c r="S9" s="15">
        <v>83416866731.559998</v>
      </c>
      <c r="T9" s="15">
        <v>0</v>
      </c>
      <c r="U9" s="15">
        <v>250603152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4"/>
        <v>6778364002</v>
      </c>
      <c r="H10" s="15">
        <f t="shared" ref="H10" si="6">+H11+H34+H37</f>
        <v>-344592500</v>
      </c>
      <c r="I10" s="15">
        <v>86455621502</v>
      </c>
      <c r="J10" s="15">
        <v>83743642883.979996</v>
      </c>
      <c r="K10" s="15">
        <v>2711978618.02</v>
      </c>
      <c r="L10" s="15">
        <v>0</v>
      </c>
      <c r="M10" s="15">
        <v>83693026954.979996</v>
      </c>
      <c r="N10" s="15">
        <v>50615929</v>
      </c>
      <c r="O10" s="15">
        <v>83690243968.559998</v>
      </c>
      <c r="P10" s="15">
        <v>2782986.42</v>
      </c>
      <c r="Q10" s="15">
        <v>83416866731.559998</v>
      </c>
      <c r="R10" s="15">
        <v>273377237</v>
      </c>
      <c r="S10" s="15">
        <v>83416866731.559998</v>
      </c>
      <c r="T10" s="15">
        <v>0</v>
      </c>
      <c r="U10" s="15">
        <v>250603152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2"/>
        <v>1161134251</v>
      </c>
      <c r="H11" s="15">
        <v>0</v>
      </c>
      <c r="I11" s="15">
        <v>58404134251</v>
      </c>
      <c r="J11" s="15">
        <v>57235537826.669998</v>
      </c>
      <c r="K11" s="15">
        <v>1168596424.3299999</v>
      </c>
      <c r="L11" s="16">
        <v>0</v>
      </c>
      <c r="M11" s="15">
        <v>57235537826.669998</v>
      </c>
      <c r="N11" s="15">
        <v>0</v>
      </c>
      <c r="O11" s="15">
        <v>57232754840.25</v>
      </c>
      <c r="P11" s="15">
        <v>2782986.42</v>
      </c>
      <c r="Q11" s="15">
        <v>57232754840.25</v>
      </c>
      <c r="R11" s="15">
        <v>0</v>
      </c>
      <c r="S11" s="15">
        <v>57232754840.25</v>
      </c>
      <c r="T11" s="15">
        <v>0</v>
      </c>
      <c r="U11" s="15">
        <v>249634740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2"/>
        <v>11066466077</v>
      </c>
      <c r="H12" s="15">
        <v>0</v>
      </c>
      <c r="I12" s="15">
        <v>45635466077</v>
      </c>
      <c r="J12" s="15">
        <v>44865526979.760002</v>
      </c>
      <c r="K12" s="15">
        <v>769939097.24000001</v>
      </c>
      <c r="L12" s="16">
        <v>0</v>
      </c>
      <c r="M12" s="16">
        <v>44865526979.760002</v>
      </c>
      <c r="N12" s="15">
        <v>0</v>
      </c>
      <c r="O12" s="15">
        <v>44862743993.339996</v>
      </c>
      <c r="P12" s="15">
        <v>2782986.42</v>
      </c>
      <c r="Q12" s="15">
        <v>44862743993.339996</v>
      </c>
      <c r="R12" s="15">
        <v>0</v>
      </c>
      <c r="S12" s="15">
        <v>44862743993.339996</v>
      </c>
      <c r="T12" s="15">
        <v>0</v>
      </c>
      <c r="U12" s="15">
        <v>237668252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2"/>
        <v>9980466077</v>
      </c>
      <c r="H13" s="18">
        <v>0</v>
      </c>
      <c r="I13" s="18">
        <v>42372466077</v>
      </c>
      <c r="J13" s="18">
        <v>41763667896.660004</v>
      </c>
      <c r="K13" s="18">
        <v>608798180.34000003</v>
      </c>
      <c r="L13" s="19">
        <v>0</v>
      </c>
      <c r="M13" s="19">
        <v>41763667896.660004</v>
      </c>
      <c r="N13" s="18">
        <v>0</v>
      </c>
      <c r="O13" s="18">
        <v>41760884910.239998</v>
      </c>
      <c r="P13" s="18">
        <v>2782986.42</v>
      </c>
      <c r="Q13" s="18">
        <v>41760884910.239998</v>
      </c>
      <c r="R13" s="18">
        <v>0</v>
      </c>
      <c r="S13" s="18">
        <v>41760884910.239998</v>
      </c>
      <c r="T13" s="18">
        <v>0</v>
      </c>
      <c r="U13" s="18">
        <v>1811409</v>
      </c>
      <c r="V13" s="49"/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2"/>
        <v>836000000</v>
      </c>
      <c r="H14" s="18">
        <v>0</v>
      </c>
      <c r="I14" s="18">
        <v>2763000000</v>
      </c>
      <c r="J14" s="18">
        <v>2723101437.7199998</v>
      </c>
      <c r="K14" s="18">
        <v>39898562.280000001</v>
      </c>
      <c r="L14" s="19">
        <v>0</v>
      </c>
      <c r="M14" s="19">
        <v>2723101437.7199998</v>
      </c>
      <c r="N14" s="18">
        <v>0</v>
      </c>
      <c r="O14" s="18">
        <v>2723101437.7199998</v>
      </c>
      <c r="P14" s="18">
        <v>0</v>
      </c>
      <c r="Q14" s="18">
        <v>2723101437.7199998</v>
      </c>
      <c r="R14" s="18">
        <v>0</v>
      </c>
      <c r="S14" s="18">
        <v>2723101437.7199998</v>
      </c>
      <c r="T14" s="18">
        <v>0</v>
      </c>
      <c r="U14" s="18">
        <v>0</v>
      </c>
      <c r="V14" s="49"/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2"/>
        <v>250000000</v>
      </c>
      <c r="H15" s="18">
        <v>0</v>
      </c>
      <c r="I15" s="18">
        <v>500000000</v>
      </c>
      <c r="J15" s="18">
        <v>378757645.38</v>
      </c>
      <c r="K15" s="18">
        <v>121242354.62</v>
      </c>
      <c r="L15" s="19">
        <v>0</v>
      </c>
      <c r="M15" s="19">
        <v>378757645.38</v>
      </c>
      <c r="N15" s="18">
        <v>0</v>
      </c>
      <c r="O15" s="18">
        <v>378757645.38</v>
      </c>
      <c r="P15" s="18">
        <v>0</v>
      </c>
      <c r="Q15" s="18">
        <v>378757645.38</v>
      </c>
      <c r="R15" s="18">
        <v>0</v>
      </c>
      <c r="S15" s="18">
        <v>378757645.38</v>
      </c>
      <c r="T15" s="18">
        <v>0</v>
      </c>
      <c r="U15" s="18">
        <v>235856843</v>
      </c>
      <c r="V15" s="49"/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2"/>
        <v>211611361</v>
      </c>
      <c r="H16" s="15">
        <v>0</v>
      </c>
      <c r="I16" s="15">
        <v>956611361</v>
      </c>
      <c r="J16" s="15">
        <v>893807125.04999995</v>
      </c>
      <c r="K16" s="15">
        <v>62804235.950000003</v>
      </c>
      <c r="L16" s="16">
        <v>0</v>
      </c>
      <c r="M16" s="16">
        <v>893807125.04999995</v>
      </c>
      <c r="N16" s="15">
        <v>0</v>
      </c>
      <c r="O16" s="15">
        <v>893807125.04999995</v>
      </c>
      <c r="P16" s="15">
        <v>0</v>
      </c>
      <c r="Q16" s="15">
        <v>893807125.04999995</v>
      </c>
      <c r="R16" s="15">
        <v>0</v>
      </c>
      <c r="S16" s="15">
        <v>893807125.04999995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2"/>
        <v>115337373</v>
      </c>
      <c r="H17" s="18">
        <v>0</v>
      </c>
      <c r="I17" s="18">
        <v>530337373</v>
      </c>
      <c r="J17" s="18">
        <v>467861113.85000002</v>
      </c>
      <c r="K17" s="18">
        <v>62476259.149999999</v>
      </c>
      <c r="L17" s="19">
        <v>0</v>
      </c>
      <c r="M17" s="19">
        <v>467861113.85000002</v>
      </c>
      <c r="N17" s="18">
        <v>0</v>
      </c>
      <c r="O17" s="18">
        <v>467861113.85000002</v>
      </c>
      <c r="P17" s="18">
        <v>0</v>
      </c>
      <c r="Q17" s="18">
        <v>467861113.85000002</v>
      </c>
      <c r="R17" s="18">
        <v>0</v>
      </c>
      <c r="S17" s="18">
        <v>467861113.85000002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2"/>
        <v>96273988</v>
      </c>
      <c r="H18" s="18">
        <v>0</v>
      </c>
      <c r="I18" s="18">
        <v>426273988</v>
      </c>
      <c r="J18" s="18">
        <v>425946011.19999999</v>
      </c>
      <c r="K18" s="18">
        <v>327976.8</v>
      </c>
      <c r="L18" s="19">
        <v>0</v>
      </c>
      <c r="M18" s="19">
        <v>425946011.19999999</v>
      </c>
      <c r="N18" s="18">
        <v>0</v>
      </c>
      <c r="O18" s="18">
        <v>425946011.19999999</v>
      </c>
      <c r="P18" s="18">
        <v>0</v>
      </c>
      <c r="Q18" s="18">
        <v>425946011.19999999</v>
      </c>
      <c r="R18" s="18">
        <v>0</v>
      </c>
      <c r="S18" s="18">
        <v>425946011.19999999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2"/>
        <v>3068257662</v>
      </c>
      <c r="H19" s="15">
        <v>0</v>
      </c>
      <c r="I19" s="15">
        <v>10756257662</v>
      </c>
      <c r="J19" s="15">
        <v>10572192349.469999</v>
      </c>
      <c r="K19" s="15">
        <v>184065312.53</v>
      </c>
      <c r="L19" s="16">
        <v>0</v>
      </c>
      <c r="M19" s="16">
        <v>10572192349.469999</v>
      </c>
      <c r="N19" s="15">
        <v>0</v>
      </c>
      <c r="O19" s="15">
        <v>10572192349.469999</v>
      </c>
      <c r="P19" s="15">
        <v>0</v>
      </c>
      <c r="Q19" s="15">
        <v>10572192349.469999</v>
      </c>
      <c r="R19" s="15">
        <v>0</v>
      </c>
      <c r="S19" s="15">
        <v>10572192349.469999</v>
      </c>
      <c r="T19" s="15">
        <v>0</v>
      </c>
      <c r="U19" s="15">
        <v>1689378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2"/>
        <v>245252156</v>
      </c>
      <c r="H20" s="18">
        <v>0</v>
      </c>
      <c r="I20" s="18">
        <v>1395252156</v>
      </c>
      <c r="J20" s="18">
        <v>1330142003.99</v>
      </c>
      <c r="K20" s="18">
        <v>65110152.009999998</v>
      </c>
      <c r="L20" s="19">
        <v>0</v>
      </c>
      <c r="M20" s="19">
        <v>1330142003.99</v>
      </c>
      <c r="N20" s="18">
        <v>0</v>
      </c>
      <c r="O20" s="18">
        <v>1330142003.99</v>
      </c>
      <c r="P20" s="18">
        <v>0</v>
      </c>
      <c r="Q20" s="18">
        <v>1330142003.99</v>
      </c>
      <c r="R20" s="18">
        <v>0</v>
      </c>
      <c r="S20" s="18">
        <v>1330142003.99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2"/>
        <v>36852859</v>
      </c>
      <c r="H21" s="18">
        <v>0</v>
      </c>
      <c r="I21" s="18">
        <v>252852859</v>
      </c>
      <c r="J21" s="18">
        <v>248574275.62</v>
      </c>
      <c r="K21" s="18">
        <v>4278583.38</v>
      </c>
      <c r="L21" s="19">
        <v>0</v>
      </c>
      <c r="M21" s="19">
        <v>248574275.62</v>
      </c>
      <c r="N21" s="18">
        <v>0</v>
      </c>
      <c r="O21" s="18">
        <v>248574275.62</v>
      </c>
      <c r="P21" s="18">
        <v>0</v>
      </c>
      <c r="Q21" s="18">
        <v>248574275.62</v>
      </c>
      <c r="R21" s="18">
        <v>0</v>
      </c>
      <c r="S21" s="18">
        <v>248574275.62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2"/>
        <v>1834520</v>
      </c>
      <c r="H22" s="18">
        <v>0</v>
      </c>
      <c r="I22" s="18">
        <v>41834520</v>
      </c>
      <c r="J22" s="18">
        <v>38293022.880000003</v>
      </c>
      <c r="K22" s="18">
        <v>3541497.12</v>
      </c>
      <c r="L22" s="19">
        <v>0</v>
      </c>
      <c r="M22" s="19">
        <v>38293022.880000003</v>
      </c>
      <c r="N22" s="18">
        <v>0</v>
      </c>
      <c r="O22" s="18">
        <v>38293022.880000003</v>
      </c>
      <c r="P22" s="18">
        <v>0</v>
      </c>
      <c r="Q22" s="18">
        <v>38293022.880000003</v>
      </c>
      <c r="R22" s="18">
        <v>0</v>
      </c>
      <c r="S22" s="18">
        <v>38293022.880000003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2"/>
        <v>0</v>
      </c>
      <c r="H23" s="18">
        <v>0</v>
      </c>
      <c r="I23" s="18">
        <v>30000000</v>
      </c>
      <c r="J23" s="18">
        <v>21308200.969999999</v>
      </c>
      <c r="K23" s="18">
        <v>8691799.0299999993</v>
      </c>
      <c r="L23" s="19">
        <v>0</v>
      </c>
      <c r="M23" s="19">
        <v>21308200.969999999</v>
      </c>
      <c r="N23" s="18">
        <v>0</v>
      </c>
      <c r="O23" s="18">
        <v>21308200.969999999</v>
      </c>
      <c r="P23" s="18">
        <v>0</v>
      </c>
      <c r="Q23" s="18">
        <v>21308200.969999999</v>
      </c>
      <c r="R23" s="18">
        <v>0</v>
      </c>
      <c r="S23" s="18">
        <v>21308200.969999999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2"/>
        <v>109944531</v>
      </c>
      <c r="H24" s="18">
        <v>0</v>
      </c>
      <c r="I24" s="18">
        <v>2006944531</v>
      </c>
      <c r="J24" s="18">
        <v>1985853567.01</v>
      </c>
      <c r="K24" s="18">
        <v>21090963.989999998</v>
      </c>
      <c r="L24" s="19">
        <v>0</v>
      </c>
      <c r="M24" s="19">
        <v>1985853567.01</v>
      </c>
      <c r="N24" s="18">
        <v>0</v>
      </c>
      <c r="O24" s="18">
        <v>1985853567.01</v>
      </c>
      <c r="P24" s="18">
        <v>0</v>
      </c>
      <c r="Q24" s="18">
        <v>1985853567.01</v>
      </c>
      <c r="R24" s="18">
        <v>0</v>
      </c>
      <c r="S24" s="18">
        <v>1985853567.01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2"/>
        <v>288372220</v>
      </c>
      <c r="H25" s="18">
        <v>0</v>
      </c>
      <c r="I25" s="18">
        <v>2053372220</v>
      </c>
      <c r="J25" s="18">
        <v>2024122042.3299999</v>
      </c>
      <c r="K25" s="18">
        <v>29250177.670000002</v>
      </c>
      <c r="L25" s="19">
        <v>0</v>
      </c>
      <c r="M25" s="19">
        <v>2024122042.3299999</v>
      </c>
      <c r="N25" s="18">
        <v>0</v>
      </c>
      <c r="O25" s="18">
        <v>2024122042.3299999</v>
      </c>
      <c r="P25" s="18">
        <v>0</v>
      </c>
      <c r="Q25" s="18">
        <v>2024122042.3299999</v>
      </c>
      <c r="R25" s="18">
        <v>0</v>
      </c>
      <c r="S25" s="18">
        <v>2024122042.3299999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2"/>
        <v>2332192125</v>
      </c>
      <c r="H26" s="18">
        <v>0</v>
      </c>
      <c r="I26" s="18">
        <v>4254192125</v>
      </c>
      <c r="J26" s="18">
        <v>4242269123.3499999</v>
      </c>
      <c r="K26" s="18">
        <v>11923001.65</v>
      </c>
      <c r="L26" s="19">
        <v>0</v>
      </c>
      <c r="M26" s="19">
        <v>4242269123.3499999</v>
      </c>
      <c r="N26" s="18">
        <v>0</v>
      </c>
      <c r="O26" s="18">
        <v>4242269123.3499999</v>
      </c>
      <c r="P26" s="18">
        <v>0</v>
      </c>
      <c r="Q26" s="18">
        <v>4242269123.3499999</v>
      </c>
      <c r="R26" s="18">
        <v>0</v>
      </c>
      <c r="S26" s="18">
        <v>4242269123.3499999</v>
      </c>
      <c r="T26" s="18">
        <v>0</v>
      </c>
      <c r="U26" s="18">
        <v>669167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2"/>
        <v>53413064</v>
      </c>
      <c r="H27" s="18">
        <v>0</v>
      </c>
      <c r="I27" s="18">
        <v>661413064</v>
      </c>
      <c r="J27" s="18">
        <v>621283925.32000005</v>
      </c>
      <c r="K27" s="18">
        <v>40129138.68</v>
      </c>
      <c r="L27" s="19">
        <v>0</v>
      </c>
      <c r="M27" s="19">
        <v>621283925.32000005</v>
      </c>
      <c r="N27" s="18">
        <v>0</v>
      </c>
      <c r="O27" s="18">
        <v>621283925.32000005</v>
      </c>
      <c r="P27" s="18">
        <v>0</v>
      </c>
      <c r="Q27" s="18">
        <v>621283925.32000005</v>
      </c>
      <c r="R27" s="18">
        <v>0</v>
      </c>
      <c r="S27" s="18">
        <v>621283925.32000005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2"/>
        <v>396187</v>
      </c>
      <c r="H28" s="18">
        <v>0</v>
      </c>
      <c r="I28" s="18">
        <v>60396187</v>
      </c>
      <c r="J28" s="18">
        <v>60346188</v>
      </c>
      <c r="K28" s="18">
        <v>49999</v>
      </c>
      <c r="L28" s="19">
        <v>0</v>
      </c>
      <c r="M28" s="19">
        <v>60346188</v>
      </c>
      <c r="N28" s="18">
        <v>0</v>
      </c>
      <c r="O28" s="18">
        <v>60346188</v>
      </c>
      <c r="P28" s="18">
        <v>0</v>
      </c>
      <c r="Q28" s="18">
        <v>60346188</v>
      </c>
      <c r="R28" s="18">
        <v>0</v>
      </c>
      <c r="S28" s="18">
        <v>60346188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2"/>
        <v>218799151</v>
      </c>
      <c r="H29" s="15">
        <v>0</v>
      </c>
      <c r="I29" s="15">
        <v>1055799151</v>
      </c>
      <c r="J29" s="15">
        <v>904011372.38999999</v>
      </c>
      <c r="K29" s="15">
        <v>151787778.61000001</v>
      </c>
      <c r="L29" s="16">
        <v>0</v>
      </c>
      <c r="M29" s="16">
        <v>904011372.38999999</v>
      </c>
      <c r="N29" s="15">
        <v>0</v>
      </c>
      <c r="O29" s="15">
        <v>904011372.38999999</v>
      </c>
      <c r="P29" s="15">
        <v>0</v>
      </c>
      <c r="Q29" s="15">
        <v>904011372.38999999</v>
      </c>
      <c r="R29" s="15">
        <v>0</v>
      </c>
      <c r="S29" s="15">
        <v>904011372.38999999</v>
      </c>
      <c r="T29" s="15">
        <v>0</v>
      </c>
      <c r="U29" s="15">
        <v>10277110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2"/>
        <v>13766358</v>
      </c>
      <c r="H30" s="18">
        <v>0</v>
      </c>
      <c r="I30" s="18">
        <v>83766358</v>
      </c>
      <c r="J30" s="18">
        <v>61118947.740000002</v>
      </c>
      <c r="K30" s="18">
        <v>22647410.260000002</v>
      </c>
      <c r="L30" s="19">
        <v>0</v>
      </c>
      <c r="M30" s="19">
        <v>61118947.740000002</v>
      </c>
      <c r="N30" s="18">
        <v>0</v>
      </c>
      <c r="O30" s="18">
        <v>61118947.740000002</v>
      </c>
      <c r="P30" s="18">
        <v>0</v>
      </c>
      <c r="Q30" s="18">
        <v>61118947.740000002</v>
      </c>
      <c r="R30" s="18">
        <v>0</v>
      </c>
      <c r="S30" s="18">
        <v>61118947.740000002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2"/>
        <v>202308402</v>
      </c>
      <c r="H31" s="18">
        <v>0</v>
      </c>
      <c r="I31" s="18">
        <v>738308402</v>
      </c>
      <c r="J31" s="18">
        <v>659983866.76999998</v>
      </c>
      <c r="K31" s="18">
        <v>78324535.230000004</v>
      </c>
      <c r="L31" s="19">
        <v>0</v>
      </c>
      <c r="M31" s="19">
        <v>659983866.76999998</v>
      </c>
      <c r="N31" s="18">
        <v>0</v>
      </c>
      <c r="O31" s="18">
        <v>659983866.76999998</v>
      </c>
      <c r="P31" s="18">
        <v>0</v>
      </c>
      <c r="Q31" s="18">
        <v>659983866.76999998</v>
      </c>
      <c r="R31" s="18">
        <v>0</v>
      </c>
      <c r="S31" s="18">
        <v>659983866.76999998</v>
      </c>
      <c r="T31" s="18">
        <v>0</v>
      </c>
      <c r="U31" s="18">
        <v>10277110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2"/>
        <v>2724391</v>
      </c>
      <c r="H32" s="18">
        <v>0</v>
      </c>
      <c r="I32" s="18">
        <v>233724391</v>
      </c>
      <c r="J32" s="18">
        <v>182908557.88</v>
      </c>
      <c r="K32" s="18">
        <v>50815833.119999997</v>
      </c>
      <c r="L32" s="19">
        <v>0</v>
      </c>
      <c r="M32" s="19">
        <v>182908557.88</v>
      </c>
      <c r="N32" s="18">
        <v>0</v>
      </c>
      <c r="O32" s="18">
        <v>182908557.88</v>
      </c>
      <c r="P32" s="18">
        <v>0</v>
      </c>
      <c r="Q32" s="18">
        <v>182908557.88</v>
      </c>
      <c r="R32" s="18">
        <v>0</v>
      </c>
      <c r="S32" s="18">
        <v>182908557.88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2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5617265825.5799999</v>
      </c>
      <c r="K34" s="15">
        <v>929991674.41999996</v>
      </c>
      <c r="L34" s="16">
        <v>0</v>
      </c>
      <c r="M34" s="16">
        <v>5566649896.5799999</v>
      </c>
      <c r="N34" s="15">
        <v>50615929</v>
      </c>
      <c r="O34" s="15">
        <v>5566649896.5799999</v>
      </c>
      <c r="P34" s="15">
        <v>0</v>
      </c>
      <c r="Q34" s="15">
        <v>5293272659.5799999</v>
      </c>
      <c r="R34" s="15">
        <v>273377237</v>
      </c>
      <c r="S34" s="15">
        <v>5293272659.5799999</v>
      </c>
      <c r="T34" s="15">
        <v>0</v>
      </c>
      <c r="U34" s="15">
        <v>290812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5291068841.9099998</v>
      </c>
      <c r="K35" s="18">
        <v>463188658.08999997</v>
      </c>
      <c r="L35" s="19">
        <v>0</v>
      </c>
      <c r="M35" s="19">
        <v>5240452912.9099998</v>
      </c>
      <c r="N35" s="18">
        <v>50615929</v>
      </c>
      <c r="O35" s="18">
        <v>5240452912.9099998</v>
      </c>
      <c r="P35" s="18">
        <v>0</v>
      </c>
      <c r="Q35" s="18">
        <v>4981173601.9099998</v>
      </c>
      <c r="R35" s="18">
        <v>259279311</v>
      </c>
      <c r="S35" s="18">
        <v>4981173601.9099998</v>
      </c>
      <c r="T35" s="18">
        <v>0</v>
      </c>
      <c r="U35" s="18">
        <v>290812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2"/>
        <v>0</v>
      </c>
      <c r="H36" s="18">
        <v>0</v>
      </c>
      <c r="I36" s="18">
        <v>793000000</v>
      </c>
      <c r="J36" s="18">
        <v>326196983.67000002</v>
      </c>
      <c r="K36" s="18">
        <v>466803016.32999998</v>
      </c>
      <c r="L36" s="19">
        <v>0</v>
      </c>
      <c r="M36" s="19">
        <v>326196983.67000002</v>
      </c>
      <c r="N36" s="18">
        <v>0</v>
      </c>
      <c r="O36" s="18">
        <v>326196983.67000002</v>
      </c>
      <c r="P36" s="18">
        <v>0</v>
      </c>
      <c r="Q36" s="18">
        <v>312099057.67000002</v>
      </c>
      <c r="R36" s="18">
        <v>14097926</v>
      </c>
      <c r="S36" s="18">
        <v>312099057.67000002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2"/>
        <v>5617229751</v>
      </c>
      <c r="H37" s="15">
        <v>0</v>
      </c>
      <c r="I37" s="15">
        <v>21504229751</v>
      </c>
      <c r="J37" s="15">
        <v>20890839231.73</v>
      </c>
      <c r="K37" s="15">
        <v>613390519.26999998</v>
      </c>
      <c r="L37" s="16">
        <v>0</v>
      </c>
      <c r="M37" s="16">
        <v>20890839231.73</v>
      </c>
      <c r="N37" s="15">
        <v>0</v>
      </c>
      <c r="O37" s="15">
        <v>20890839231.73</v>
      </c>
      <c r="P37" s="15">
        <v>0</v>
      </c>
      <c r="Q37" s="15">
        <v>20890839231.73</v>
      </c>
      <c r="R37" s="15">
        <v>0</v>
      </c>
      <c r="S37" s="15">
        <v>20890839231.73</v>
      </c>
      <c r="T37" s="15">
        <v>0</v>
      </c>
      <c r="U37" s="15">
        <v>677600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2"/>
        <v>2090504362</v>
      </c>
      <c r="H38" s="15">
        <v>0</v>
      </c>
      <c r="I38" s="15">
        <v>9340504362</v>
      </c>
      <c r="J38" s="15">
        <v>9190259755.5300007</v>
      </c>
      <c r="K38" s="15">
        <v>150244606.47</v>
      </c>
      <c r="L38" s="16">
        <v>0</v>
      </c>
      <c r="M38" s="16">
        <v>9190259755.5300007</v>
      </c>
      <c r="N38" s="15">
        <v>0</v>
      </c>
      <c r="O38" s="15">
        <v>9190259755.5300007</v>
      </c>
      <c r="P38" s="15">
        <v>0</v>
      </c>
      <c r="Q38" s="15">
        <v>9190259755.5300007</v>
      </c>
      <c r="R38" s="15">
        <v>0</v>
      </c>
      <c r="S38" s="15">
        <v>9190259755.5300007</v>
      </c>
      <c r="T38" s="15">
        <v>0</v>
      </c>
      <c r="U38" s="15">
        <v>677600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2"/>
        <v>488327932</v>
      </c>
      <c r="H39" s="18">
        <v>0</v>
      </c>
      <c r="I39" s="18">
        <v>2062327932</v>
      </c>
      <c r="J39" s="18">
        <v>2044969880.1600001</v>
      </c>
      <c r="K39" s="18">
        <v>17358051.84</v>
      </c>
      <c r="L39" s="19">
        <v>0</v>
      </c>
      <c r="M39" s="19">
        <v>2044969880.1600001</v>
      </c>
      <c r="N39" s="18">
        <v>0</v>
      </c>
      <c r="O39" s="18">
        <v>2044969880.1600001</v>
      </c>
      <c r="P39" s="18">
        <v>0</v>
      </c>
      <c r="Q39" s="18">
        <v>2044969880.1600001</v>
      </c>
      <c r="R39" s="18">
        <v>0</v>
      </c>
      <c r="S39" s="18">
        <v>2044969880.1600001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2"/>
        <v>600043321</v>
      </c>
      <c r="H40" s="18">
        <v>0</v>
      </c>
      <c r="I40" s="18">
        <v>3183043321</v>
      </c>
      <c r="J40" s="18">
        <v>3068179149.1999998</v>
      </c>
      <c r="K40" s="18">
        <v>114864171.8</v>
      </c>
      <c r="L40" s="19">
        <v>0</v>
      </c>
      <c r="M40" s="19">
        <v>3068179149.1999998</v>
      </c>
      <c r="N40" s="18">
        <v>0</v>
      </c>
      <c r="O40" s="18">
        <v>3068179149.1999998</v>
      </c>
      <c r="P40" s="18">
        <v>0</v>
      </c>
      <c r="Q40" s="18">
        <v>3068179149.1999998</v>
      </c>
      <c r="R40" s="18">
        <v>0</v>
      </c>
      <c r="S40" s="18">
        <v>3068179149.1999998</v>
      </c>
      <c r="T40" s="18">
        <v>0</v>
      </c>
      <c r="U40" s="18">
        <v>396600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2"/>
        <v>1002133109</v>
      </c>
      <c r="H41" s="18">
        <v>0</v>
      </c>
      <c r="I41" s="18">
        <v>4095133109</v>
      </c>
      <c r="J41" s="18">
        <v>4077110726.1700001</v>
      </c>
      <c r="K41" s="18">
        <v>18022382.829999998</v>
      </c>
      <c r="L41" s="19">
        <v>0</v>
      </c>
      <c r="M41" s="19">
        <v>4077110726.1700001</v>
      </c>
      <c r="N41" s="18">
        <v>0</v>
      </c>
      <c r="O41" s="18">
        <v>4077110726.1700001</v>
      </c>
      <c r="P41" s="18">
        <v>0</v>
      </c>
      <c r="Q41" s="18">
        <v>4077110726.1700001</v>
      </c>
      <c r="R41" s="18">
        <v>0</v>
      </c>
      <c r="S41" s="18">
        <v>4077110726.1700001</v>
      </c>
      <c r="T41" s="18">
        <v>0</v>
      </c>
      <c r="U41" s="18">
        <v>281000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2"/>
        <v>2916815475</v>
      </c>
      <c r="H42" s="15">
        <v>0</v>
      </c>
      <c r="I42" s="15">
        <v>9585815475</v>
      </c>
      <c r="J42" s="15">
        <v>9144358409.7199993</v>
      </c>
      <c r="K42" s="15">
        <v>441457065.27999997</v>
      </c>
      <c r="L42" s="16">
        <v>0</v>
      </c>
      <c r="M42" s="16">
        <v>9144358409.7199993</v>
      </c>
      <c r="N42" s="15">
        <v>0</v>
      </c>
      <c r="O42" s="15">
        <v>9144358409.7199993</v>
      </c>
      <c r="P42" s="15">
        <v>0</v>
      </c>
      <c r="Q42" s="15">
        <v>9144358409.7199993</v>
      </c>
      <c r="R42" s="15">
        <v>0</v>
      </c>
      <c r="S42" s="15">
        <v>9144358409.7199993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2"/>
        <v>1162916469</v>
      </c>
      <c r="H43" s="18">
        <v>0</v>
      </c>
      <c r="I43" s="18">
        <v>4676916469</v>
      </c>
      <c r="J43" s="18">
        <v>4663321420.2700005</v>
      </c>
      <c r="K43" s="18">
        <v>13595048.73</v>
      </c>
      <c r="L43" s="19">
        <v>0</v>
      </c>
      <c r="M43" s="19">
        <v>4663321420.2700005</v>
      </c>
      <c r="N43" s="18">
        <v>0</v>
      </c>
      <c r="O43" s="18">
        <v>4663321420.2700005</v>
      </c>
      <c r="P43" s="18">
        <v>0</v>
      </c>
      <c r="Q43" s="18">
        <v>4663321420.2700005</v>
      </c>
      <c r="R43" s="18">
        <v>0</v>
      </c>
      <c r="S43" s="18">
        <v>4663321420.2700005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2"/>
        <v>910615187</v>
      </c>
      <c r="H44" s="18">
        <v>0</v>
      </c>
      <c r="I44" s="18">
        <v>2693615187</v>
      </c>
      <c r="J44" s="18">
        <v>2687594902.8499999</v>
      </c>
      <c r="K44" s="18">
        <v>6020284.1500000004</v>
      </c>
      <c r="L44" s="19">
        <v>0</v>
      </c>
      <c r="M44" s="19">
        <v>2687594902.8499999</v>
      </c>
      <c r="N44" s="18">
        <v>0</v>
      </c>
      <c r="O44" s="18">
        <v>2687594902.8499999</v>
      </c>
      <c r="P44" s="18">
        <v>0</v>
      </c>
      <c r="Q44" s="18">
        <v>2687594902.8499999</v>
      </c>
      <c r="R44" s="18">
        <v>0</v>
      </c>
      <c r="S44" s="18">
        <v>2687594902.8499999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2"/>
        <v>843283819</v>
      </c>
      <c r="H45" s="18">
        <v>0</v>
      </c>
      <c r="I45" s="18">
        <v>2215283819</v>
      </c>
      <c r="J45" s="18">
        <v>1793442086.5999999</v>
      </c>
      <c r="K45" s="18">
        <v>421841732.39999998</v>
      </c>
      <c r="L45" s="19">
        <v>0</v>
      </c>
      <c r="M45" s="19">
        <v>1793442086.5999999</v>
      </c>
      <c r="N45" s="18">
        <v>0</v>
      </c>
      <c r="O45" s="18">
        <v>1793442086.5999999</v>
      </c>
      <c r="P45" s="18">
        <v>0</v>
      </c>
      <c r="Q45" s="18">
        <v>1793442086.5999999</v>
      </c>
      <c r="R45" s="18">
        <v>0</v>
      </c>
      <c r="S45" s="18">
        <v>1793442086.5999999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2"/>
        <v>365745949</v>
      </c>
      <c r="H46" s="18">
        <v>0</v>
      </c>
      <c r="I46" s="18">
        <v>1546745949</v>
      </c>
      <c r="J46" s="18">
        <v>1533826291.1199999</v>
      </c>
      <c r="K46" s="18">
        <v>12919657.880000001</v>
      </c>
      <c r="L46" s="19">
        <v>0</v>
      </c>
      <c r="M46" s="19">
        <v>1533826291.1199999</v>
      </c>
      <c r="N46" s="18">
        <v>0</v>
      </c>
      <c r="O46" s="18">
        <v>1533826291.1199999</v>
      </c>
      <c r="P46" s="18">
        <v>0</v>
      </c>
      <c r="Q46" s="18">
        <v>1533826291.1199999</v>
      </c>
      <c r="R46" s="18">
        <v>0</v>
      </c>
      <c r="S46" s="18">
        <v>1533826291.1199999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2"/>
        <v>244163965</v>
      </c>
      <c r="H47" s="18">
        <v>0</v>
      </c>
      <c r="I47" s="18">
        <v>1031163965</v>
      </c>
      <c r="J47" s="18">
        <v>1022394775.36</v>
      </c>
      <c r="K47" s="18">
        <v>8769189.6400000006</v>
      </c>
      <c r="L47" s="19">
        <v>0</v>
      </c>
      <c r="M47" s="19">
        <v>1022394775.36</v>
      </c>
      <c r="N47" s="18">
        <v>0</v>
      </c>
      <c r="O47" s="18">
        <v>1022394775.36</v>
      </c>
      <c r="P47" s="18">
        <v>0</v>
      </c>
      <c r="Q47" s="18">
        <v>1022394775.36</v>
      </c>
      <c r="R47" s="18">
        <v>0</v>
      </c>
      <c r="S47" s="18">
        <v>1022394775.36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1798228614</v>
      </c>
      <c r="H48" s="15">
        <v>-537089000</v>
      </c>
      <c r="I48" s="15">
        <v>12206919614</v>
      </c>
      <c r="J48" s="15">
        <v>11274699312.24</v>
      </c>
      <c r="K48" s="15">
        <v>932220301.75999999</v>
      </c>
      <c r="L48" s="16">
        <v>0</v>
      </c>
      <c r="M48" s="16">
        <v>11198999739.49</v>
      </c>
      <c r="N48" s="15">
        <v>75699572.75</v>
      </c>
      <c r="O48" s="15">
        <v>11198934739.49</v>
      </c>
      <c r="P48" s="15">
        <v>65000</v>
      </c>
      <c r="Q48" s="15">
        <v>10727006127.85</v>
      </c>
      <c r="R48" s="15">
        <v>471928611.63999999</v>
      </c>
      <c r="S48" s="15">
        <v>10727006127.85</v>
      </c>
      <c r="T48" s="15">
        <v>0</v>
      </c>
      <c r="U48" s="15">
        <v>158775611.09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2"/>
        <v>0</v>
      </c>
      <c r="H49" s="15">
        <v>0</v>
      </c>
      <c r="I49" s="15">
        <v>1294465000</v>
      </c>
      <c r="J49" s="15">
        <v>1276247384.47</v>
      </c>
      <c r="K49" s="15">
        <v>18217615.530000001</v>
      </c>
      <c r="L49" s="16">
        <v>0</v>
      </c>
      <c r="M49" s="16">
        <v>1261548578.6199999</v>
      </c>
      <c r="N49" s="15">
        <v>14698805.85</v>
      </c>
      <c r="O49" s="15">
        <v>1261548578.6199999</v>
      </c>
      <c r="P49" s="15">
        <v>0</v>
      </c>
      <c r="Q49" s="15">
        <v>1258123231.6199999</v>
      </c>
      <c r="R49" s="15">
        <v>3425347</v>
      </c>
      <c r="S49" s="15">
        <v>1258123231.6199999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1798228614</v>
      </c>
      <c r="H50" s="15">
        <v>-537089000</v>
      </c>
      <c r="I50" s="15">
        <v>12206919614</v>
      </c>
      <c r="J50" s="15">
        <v>11274699312.24</v>
      </c>
      <c r="K50" s="15">
        <v>932220301.75999999</v>
      </c>
      <c r="L50" s="16">
        <v>0</v>
      </c>
      <c r="M50" s="16">
        <v>11198999739.49</v>
      </c>
      <c r="N50" s="15">
        <v>75699572.75</v>
      </c>
      <c r="O50" s="15">
        <v>11198934739.49</v>
      </c>
      <c r="P50" s="15">
        <v>65000</v>
      </c>
      <c r="Q50" s="15">
        <v>10727006127.85</v>
      </c>
      <c r="R50" s="15">
        <v>471928611.63999999</v>
      </c>
      <c r="S50" s="15">
        <v>10727006127.85</v>
      </c>
      <c r="T50" s="15">
        <v>0</v>
      </c>
      <c r="U50" s="15">
        <v>158775611.09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2"/>
        <v>0</v>
      </c>
      <c r="H51" s="15">
        <v>0</v>
      </c>
      <c r="I51" s="15">
        <v>1294465000</v>
      </c>
      <c r="J51" s="15">
        <v>1276247384.47</v>
      </c>
      <c r="K51" s="15">
        <v>18217615.530000001</v>
      </c>
      <c r="L51" s="16">
        <v>0</v>
      </c>
      <c r="M51" s="16">
        <v>1261548578.6199999</v>
      </c>
      <c r="N51" s="15">
        <v>14698805.85</v>
      </c>
      <c r="O51" s="15">
        <v>1261548578.6199999</v>
      </c>
      <c r="P51" s="15">
        <v>0</v>
      </c>
      <c r="Q51" s="15">
        <v>1258123231.6199999</v>
      </c>
      <c r="R51" s="15">
        <v>3425347</v>
      </c>
      <c r="S51" s="15">
        <v>1258123231.6199999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2"/>
        <v>28000000</v>
      </c>
      <c r="H52" s="15">
        <v>0</v>
      </c>
      <c r="I52" s="15">
        <v>232000000</v>
      </c>
      <c r="J52" s="15">
        <v>229187121.78</v>
      </c>
      <c r="K52" s="15">
        <v>2812878.22</v>
      </c>
      <c r="L52" s="16">
        <v>0</v>
      </c>
      <c r="M52" s="16">
        <v>229187121.78</v>
      </c>
      <c r="N52" s="15">
        <v>0</v>
      </c>
      <c r="O52" s="15">
        <v>229187121.78</v>
      </c>
      <c r="P52" s="15">
        <v>0</v>
      </c>
      <c r="Q52" s="15">
        <v>229187121.78</v>
      </c>
      <c r="R52" s="15">
        <v>0</v>
      </c>
      <c r="S52" s="15">
        <v>229187121.78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2"/>
        <v>28000000</v>
      </c>
      <c r="H53" s="15">
        <v>0</v>
      </c>
      <c r="I53" s="15">
        <v>232000000</v>
      </c>
      <c r="J53" s="15">
        <v>229187121.78</v>
      </c>
      <c r="K53" s="15">
        <v>2812878.22</v>
      </c>
      <c r="L53" s="16">
        <v>0</v>
      </c>
      <c r="M53" s="16">
        <v>229187121.78</v>
      </c>
      <c r="N53" s="15">
        <v>0</v>
      </c>
      <c r="O53" s="15">
        <v>229187121.78</v>
      </c>
      <c r="P53" s="15">
        <v>0</v>
      </c>
      <c r="Q53" s="15">
        <v>229187121.78</v>
      </c>
      <c r="R53" s="15">
        <v>0</v>
      </c>
      <c r="S53" s="15">
        <v>229187121.78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2"/>
        <v>0</v>
      </c>
      <c r="H54" s="18">
        <v>0</v>
      </c>
      <c r="I54" s="18">
        <v>1700000</v>
      </c>
      <c r="J54" s="18">
        <v>1684410.8</v>
      </c>
      <c r="K54" s="18">
        <v>15589.2</v>
      </c>
      <c r="L54" s="19">
        <v>0</v>
      </c>
      <c r="M54" s="19">
        <v>1684410.8</v>
      </c>
      <c r="N54" s="18">
        <v>0</v>
      </c>
      <c r="O54" s="18">
        <v>1684410.8</v>
      </c>
      <c r="P54" s="18">
        <v>0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2"/>
        <v>13000000</v>
      </c>
      <c r="H55" s="18">
        <v>0</v>
      </c>
      <c r="I55" s="18">
        <v>195300000</v>
      </c>
      <c r="J55" s="18">
        <v>194493163.18000001</v>
      </c>
      <c r="K55" s="18">
        <v>806836.82</v>
      </c>
      <c r="L55" s="19">
        <v>0</v>
      </c>
      <c r="M55" s="19">
        <v>194493163.18000001</v>
      </c>
      <c r="N55" s="18">
        <v>0</v>
      </c>
      <c r="O55" s="18">
        <v>194493163.18000001</v>
      </c>
      <c r="P55" s="18">
        <v>0</v>
      </c>
      <c r="Q55" s="18">
        <v>194493163.18000001</v>
      </c>
      <c r="R55" s="18">
        <v>0</v>
      </c>
      <c r="S55" s="18">
        <v>194493163.18000001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2"/>
        <v>15000000</v>
      </c>
      <c r="H56" s="18">
        <v>0</v>
      </c>
      <c r="I56" s="18">
        <v>35000000</v>
      </c>
      <c r="J56" s="18">
        <v>33009547.800000001</v>
      </c>
      <c r="K56" s="18">
        <v>1990452.2</v>
      </c>
      <c r="L56" s="19">
        <v>0</v>
      </c>
      <c r="M56" s="19">
        <v>33009547.800000001</v>
      </c>
      <c r="N56" s="18">
        <v>0</v>
      </c>
      <c r="O56" s="18">
        <v>33009547.800000001</v>
      </c>
      <c r="P56" s="18">
        <v>0</v>
      </c>
      <c r="Q56" s="18">
        <v>33009547.800000001</v>
      </c>
      <c r="R56" s="18">
        <v>0</v>
      </c>
      <c r="S56" s="18">
        <v>33009547.800000001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1770228614</v>
      </c>
      <c r="H57" s="15">
        <v>-537089000</v>
      </c>
      <c r="I57" s="15">
        <v>11974919614</v>
      </c>
      <c r="J57" s="15">
        <v>11045512190.459999</v>
      </c>
      <c r="K57" s="15">
        <v>929407423.53999996</v>
      </c>
      <c r="L57" s="16">
        <v>0</v>
      </c>
      <c r="M57" s="16">
        <v>10969812617.709999</v>
      </c>
      <c r="N57" s="15">
        <v>75699572.75</v>
      </c>
      <c r="O57" s="15">
        <v>10969747617.709999</v>
      </c>
      <c r="P57" s="15">
        <v>65000</v>
      </c>
      <c r="Q57" s="15">
        <v>10497819006.07</v>
      </c>
      <c r="R57" s="15">
        <v>471928611.63999999</v>
      </c>
      <c r="S57" s="15">
        <v>10497819006.07</v>
      </c>
      <c r="T57" s="15">
        <v>0</v>
      </c>
      <c r="U57" s="15">
        <v>158775611.09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2"/>
        <v>0</v>
      </c>
      <c r="H58" s="15">
        <v>0</v>
      </c>
      <c r="I58" s="15">
        <v>1294465000</v>
      </c>
      <c r="J58" s="15">
        <v>1276247384.47</v>
      </c>
      <c r="K58" s="15">
        <v>18217615.530000001</v>
      </c>
      <c r="L58" s="16">
        <v>0</v>
      </c>
      <c r="M58" s="16">
        <v>1261548578.6199999</v>
      </c>
      <c r="N58" s="15">
        <v>14698805.85</v>
      </c>
      <c r="O58" s="15">
        <v>1261548578.6199999</v>
      </c>
      <c r="P58" s="15">
        <v>0</v>
      </c>
      <c r="Q58" s="15">
        <v>1258123231.6199999</v>
      </c>
      <c r="R58" s="15">
        <v>3425347</v>
      </c>
      <c r="S58" s="15">
        <v>1258123231.6199999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2"/>
        <v>242018800</v>
      </c>
      <c r="H59" s="15">
        <v>0</v>
      </c>
      <c r="I59" s="15">
        <v>280018800</v>
      </c>
      <c r="J59" s="15">
        <v>258149718.33000001</v>
      </c>
      <c r="K59" s="15">
        <v>21869081.670000002</v>
      </c>
      <c r="L59" s="16">
        <v>0</v>
      </c>
      <c r="M59" s="16">
        <v>258148344.33000001</v>
      </c>
      <c r="N59" s="15">
        <v>1374</v>
      </c>
      <c r="O59" s="15">
        <v>258148344.33000001</v>
      </c>
      <c r="P59" s="15">
        <v>0</v>
      </c>
      <c r="Q59" s="15">
        <v>210031906.33000001</v>
      </c>
      <c r="R59" s="15">
        <v>48116438</v>
      </c>
      <c r="S59" s="15">
        <v>210031906.33000001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2"/>
        <v>4000000</v>
      </c>
      <c r="H60" s="18">
        <v>0</v>
      </c>
      <c r="I60" s="18">
        <v>5000000</v>
      </c>
      <c r="J60" s="18">
        <v>2325000</v>
      </c>
      <c r="K60" s="18">
        <v>2675000</v>
      </c>
      <c r="L60" s="19">
        <v>0</v>
      </c>
      <c r="M60" s="19">
        <v>2325000</v>
      </c>
      <c r="N60" s="18">
        <v>0</v>
      </c>
      <c r="O60" s="18">
        <v>2325000</v>
      </c>
      <c r="P60" s="18">
        <v>0</v>
      </c>
      <c r="Q60" s="18">
        <v>2325000</v>
      </c>
      <c r="R60" s="18">
        <v>0</v>
      </c>
      <c r="S60" s="18">
        <v>2325000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2"/>
        <v>-14900000</v>
      </c>
      <c r="H61" s="18">
        <v>0</v>
      </c>
      <c r="I61" s="18">
        <v>100000</v>
      </c>
      <c r="J61" s="18">
        <v>0</v>
      </c>
      <c r="K61" s="18">
        <v>100000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2"/>
        <v>2500000</v>
      </c>
      <c r="H62" s="18">
        <v>0</v>
      </c>
      <c r="I62" s="18">
        <v>3500000</v>
      </c>
      <c r="J62" s="18">
        <v>2399090.33</v>
      </c>
      <c r="K62" s="18">
        <v>1100909.67</v>
      </c>
      <c r="L62" s="19">
        <v>0</v>
      </c>
      <c r="M62" s="19">
        <v>2399090.33</v>
      </c>
      <c r="N62" s="18">
        <v>0</v>
      </c>
      <c r="O62" s="18">
        <v>2399090.33</v>
      </c>
      <c r="P62" s="18">
        <v>0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2"/>
        <v>236318800</v>
      </c>
      <c r="H63" s="18">
        <v>0</v>
      </c>
      <c r="I63" s="18">
        <v>237318800</v>
      </c>
      <c r="J63" s="18">
        <v>220147818</v>
      </c>
      <c r="K63" s="18">
        <v>17170982</v>
      </c>
      <c r="L63" s="19">
        <v>0</v>
      </c>
      <c r="M63" s="19">
        <v>220147818</v>
      </c>
      <c r="N63" s="18">
        <v>0</v>
      </c>
      <c r="O63" s="18">
        <v>220147818</v>
      </c>
      <c r="P63" s="18">
        <v>0</v>
      </c>
      <c r="Q63" s="18">
        <v>205307816</v>
      </c>
      <c r="R63" s="18">
        <v>14840002</v>
      </c>
      <c r="S63" s="18">
        <v>205307816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2"/>
        <v>29000000</v>
      </c>
      <c r="H64" s="18">
        <v>0</v>
      </c>
      <c r="I64" s="18">
        <v>34000000</v>
      </c>
      <c r="J64" s="18">
        <v>33277810</v>
      </c>
      <c r="K64" s="18">
        <v>722190</v>
      </c>
      <c r="L64" s="19">
        <v>0</v>
      </c>
      <c r="M64" s="19">
        <v>33276436</v>
      </c>
      <c r="N64" s="18">
        <v>1374</v>
      </c>
      <c r="O64" s="18">
        <v>33276436</v>
      </c>
      <c r="P64" s="18">
        <v>0</v>
      </c>
      <c r="Q64" s="18">
        <v>0</v>
      </c>
      <c r="R64" s="18">
        <v>33276436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2"/>
        <v>-14900000</v>
      </c>
      <c r="H65" s="18">
        <v>0</v>
      </c>
      <c r="I65" s="18">
        <v>100000</v>
      </c>
      <c r="J65" s="18">
        <v>0</v>
      </c>
      <c r="K65" s="18">
        <v>100000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2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2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2"/>
        <v>-65114215</v>
      </c>
      <c r="H68" s="15">
        <v>0</v>
      </c>
      <c r="I68" s="15">
        <v>550885785</v>
      </c>
      <c r="J68" s="15">
        <v>490543898.19</v>
      </c>
      <c r="K68" s="15">
        <v>60341886.810000002</v>
      </c>
      <c r="L68" s="16">
        <v>0</v>
      </c>
      <c r="M68" s="16">
        <v>462129888.99000001</v>
      </c>
      <c r="N68" s="15">
        <v>28414009.199999999</v>
      </c>
      <c r="O68" s="15">
        <v>462129888.99000001</v>
      </c>
      <c r="P68" s="15">
        <v>0</v>
      </c>
      <c r="Q68" s="15">
        <v>413105598.99000001</v>
      </c>
      <c r="R68" s="15">
        <v>49024290</v>
      </c>
      <c r="S68" s="15">
        <v>413105598.99000001</v>
      </c>
      <c r="T68" s="15">
        <v>0</v>
      </c>
      <c r="U68" s="15">
        <v>7268628.4000000004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2"/>
        <v>0</v>
      </c>
      <c r="H69" s="18">
        <v>0</v>
      </c>
      <c r="I69" s="18">
        <v>50000000</v>
      </c>
      <c r="J69" s="18">
        <v>34226633.380000003</v>
      </c>
      <c r="K69" s="18">
        <v>15773366.619999999</v>
      </c>
      <c r="L69" s="19">
        <v>0</v>
      </c>
      <c r="M69" s="19">
        <v>34226633.380000003</v>
      </c>
      <c r="N69" s="18">
        <v>0</v>
      </c>
      <c r="O69" s="18">
        <v>34226633.380000003</v>
      </c>
      <c r="P69" s="18">
        <v>0</v>
      </c>
      <c r="Q69" s="18">
        <v>32951881.379999999</v>
      </c>
      <c r="R69" s="18">
        <v>1274752</v>
      </c>
      <c r="S69" s="18">
        <v>32951881.379999999</v>
      </c>
      <c r="T69" s="18">
        <v>0</v>
      </c>
      <c r="U69" s="18">
        <v>150000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2"/>
        <v>-4000000</v>
      </c>
      <c r="H70" s="18">
        <v>0</v>
      </c>
      <c r="I70" s="18">
        <v>146000000</v>
      </c>
      <c r="J70" s="18">
        <v>145410261.40000001</v>
      </c>
      <c r="K70" s="18">
        <v>589738.6</v>
      </c>
      <c r="L70" s="19">
        <v>0</v>
      </c>
      <c r="M70" s="19">
        <v>129873957.40000001</v>
      </c>
      <c r="N70" s="18">
        <v>15536304</v>
      </c>
      <c r="O70" s="18">
        <v>129873957.40000001</v>
      </c>
      <c r="P70" s="18">
        <v>0</v>
      </c>
      <c r="Q70" s="18">
        <v>123374657.40000001</v>
      </c>
      <c r="R70" s="18">
        <v>6499300</v>
      </c>
      <c r="S70" s="18">
        <v>123374657.40000001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2"/>
        <v>0</v>
      </c>
      <c r="H71" s="18">
        <v>0</v>
      </c>
      <c r="I71" s="18">
        <v>2000000</v>
      </c>
      <c r="J71" s="18">
        <v>1948574</v>
      </c>
      <c r="K71" s="18">
        <v>51426</v>
      </c>
      <c r="L71" s="19">
        <v>0</v>
      </c>
      <c r="M71" s="19">
        <v>1948574</v>
      </c>
      <c r="N71" s="18">
        <v>0</v>
      </c>
      <c r="O71" s="18">
        <v>1948574</v>
      </c>
      <c r="P71" s="18">
        <v>0</v>
      </c>
      <c r="Q71" s="18">
        <v>1948574</v>
      </c>
      <c r="R71" s="18">
        <v>0</v>
      </c>
      <c r="S71" s="18">
        <v>1948574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5" si="7">+I72-F72+H72</f>
        <v>-46314215</v>
      </c>
      <c r="H72" s="18">
        <v>0</v>
      </c>
      <c r="I72" s="18">
        <v>323685785</v>
      </c>
      <c r="J72" s="18">
        <v>295760442.66000003</v>
      </c>
      <c r="K72" s="18">
        <v>27925342.34</v>
      </c>
      <c r="L72" s="19">
        <v>0</v>
      </c>
      <c r="M72" s="19">
        <v>282882737.45999998</v>
      </c>
      <c r="N72" s="18">
        <v>12877705.199999999</v>
      </c>
      <c r="O72" s="18">
        <v>282882737.45999998</v>
      </c>
      <c r="P72" s="18">
        <v>0</v>
      </c>
      <c r="Q72" s="18">
        <v>241632499.46000001</v>
      </c>
      <c r="R72" s="18">
        <v>41250238</v>
      </c>
      <c r="S72" s="18">
        <v>241632499.46000001</v>
      </c>
      <c r="T72" s="18">
        <v>0</v>
      </c>
      <c r="U72" s="18">
        <v>2248514.4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7"/>
        <v>0</v>
      </c>
      <c r="H73" s="18">
        <v>0</v>
      </c>
      <c r="I73" s="18">
        <v>2000000</v>
      </c>
      <c r="J73" s="18">
        <v>51374.93</v>
      </c>
      <c r="K73" s="18">
        <v>1948625.07</v>
      </c>
      <c r="L73" s="19">
        <v>0</v>
      </c>
      <c r="M73" s="19">
        <v>51374.93</v>
      </c>
      <c r="N73" s="18">
        <v>0</v>
      </c>
      <c r="O73" s="18">
        <v>51374.93</v>
      </c>
      <c r="P73" s="18">
        <v>0</v>
      </c>
      <c r="Q73" s="18">
        <v>51374.93</v>
      </c>
      <c r="R73" s="18">
        <v>0</v>
      </c>
      <c r="S73" s="18">
        <v>51374.93</v>
      </c>
      <c r="T73" s="18">
        <v>0</v>
      </c>
      <c r="U73" s="18">
        <v>900000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7"/>
        <v>-3000000</v>
      </c>
      <c r="H74" s="18">
        <v>0</v>
      </c>
      <c r="I74" s="18">
        <v>12000000</v>
      </c>
      <c r="J74" s="18">
        <v>6271363.3099999996</v>
      </c>
      <c r="K74" s="18">
        <v>5728636.6900000004</v>
      </c>
      <c r="L74" s="19">
        <v>0</v>
      </c>
      <c r="M74" s="19">
        <v>6271363.3099999996</v>
      </c>
      <c r="N74" s="18">
        <v>0</v>
      </c>
      <c r="O74" s="18">
        <v>6271363.3099999996</v>
      </c>
      <c r="P74" s="18">
        <v>0</v>
      </c>
      <c r="Q74" s="18">
        <v>6271363.3099999996</v>
      </c>
      <c r="R74" s="18">
        <v>0</v>
      </c>
      <c r="S74" s="18">
        <v>6271363.3099999996</v>
      </c>
      <c r="T74" s="18">
        <v>0</v>
      </c>
      <c r="U74" s="18">
        <v>940114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7"/>
        <v>-11000000</v>
      </c>
      <c r="H75" s="18">
        <v>0</v>
      </c>
      <c r="I75" s="18">
        <v>9000000</v>
      </c>
      <c r="J75" s="18">
        <v>5879016.4000000004</v>
      </c>
      <c r="K75" s="18">
        <v>3120983.6</v>
      </c>
      <c r="L75" s="19">
        <v>0</v>
      </c>
      <c r="M75" s="19">
        <v>5879016.4000000004</v>
      </c>
      <c r="N75" s="18">
        <v>0</v>
      </c>
      <c r="O75" s="18">
        <v>5879016.4000000004</v>
      </c>
      <c r="P75" s="18">
        <v>0</v>
      </c>
      <c r="Q75" s="18">
        <v>5879016.4000000004</v>
      </c>
      <c r="R75" s="18">
        <v>0</v>
      </c>
      <c r="S75" s="18">
        <v>5879016.4000000004</v>
      </c>
      <c r="T75" s="18">
        <v>0</v>
      </c>
      <c r="U75" s="18">
        <v>300000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7"/>
        <v>-800000</v>
      </c>
      <c r="H76" s="18">
        <v>0</v>
      </c>
      <c r="I76" s="18">
        <v>200000</v>
      </c>
      <c r="J76" s="18">
        <v>0</v>
      </c>
      <c r="K76" s="18">
        <v>200000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7"/>
        <v>0</v>
      </c>
      <c r="H77" s="18">
        <v>0</v>
      </c>
      <c r="I77" s="18">
        <v>6000000</v>
      </c>
      <c r="J77" s="18">
        <v>996232.11</v>
      </c>
      <c r="K77" s="18">
        <v>5003767.8899999997</v>
      </c>
      <c r="L77" s="19">
        <v>0</v>
      </c>
      <c r="M77" s="19">
        <v>996232.11</v>
      </c>
      <c r="N77" s="18">
        <v>0</v>
      </c>
      <c r="O77" s="18">
        <v>996232.11</v>
      </c>
      <c r="P77" s="18">
        <v>0</v>
      </c>
      <c r="Q77" s="18">
        <v>996232.11</v>
      </c>
      <c r="R77" s="18">
        <v>0</v>
      </c>
      <c r="S77" s="18">
        <v>996232.11</v>
      </c>
      <c r="T77" s="18">
        <v>0</v>
      </c>
      <c r="U77" s="18">
        <v>2730000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545800000</v>
      </c>
      <c r="H78" s="15">
        <v>-537089000</v>
      </c>
      <c r="I78" s="15">
        <v>4204211000</v>
      </c>
      <c r="J78" s="15">
        <v>4054495087.4000001</v>
      </c>
      <c r="K78" s="15">
        <v>149715912.59999999</v>
      </c>
      <c r="L78" s="16">
        <v>0</v>
      </c>
      <c r="M78" s="16">
        <v>4017221570.8499999</v>
      </c>
      <c r="N78" s="15">
        <v>37273516.549999997</v>
      </c>
      <c r="O78" s="15">
        <v>4017221570.8499999</v>
      </c>
      <c r="P78" s="15">
        <v>0</v>
      </c>
      <c r="Q78" s="15">
        <v>3662617596.21</v>
      </c>
      <c r="R78" s="15">
        <v>354603974.63999999</v>
      </c>
      <c r="S78" s="15">
        <v>3662617596.21</v>
      </c>
      <c r="T78" s="15">
        <v>0</v>
      </c>
      <c r="U78" s="15">
        <v>9513657.5999999996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7"/>
        <v>-43000000</v>
      </c>
      <c r="H79" s="18">
        <v>0</v>
      </c>
      <c r="I79" s="18">
        <v>357000000</v>
      </c>
      <c r="J79" s="18">
        <v>349447261.69999999</v>
      </c>
      <c r="K79" s="18">
        <v>7552738.2999999998</v>
      </c>
      <c r="L79" s="19">
        <v>0</v>
      </c>
      <c r="M79" s="19">
        <v>348447261.69999999</v>
      </c>
      <c r="N79" s="18">
        <v>1000000</v>
      </c>
      <c r="O79" s="18">
        <v>348447261.69999999</v>
      </c>
      <c r="P79" s="18">
        <v>0</v>
      </c>
      <c r="Q79" s="18">
        <v>348447261.69999999</v>
      </c>
      <c r="R79" s="18">
        <v>0</v>
      </c>
      <c r="S79" s="18">
        <v>348447261.69999999</v>
      </c>
      <c r="T79" s="18">
        <v>0</v>
      </c>
      <c r="U79" s="18">
        <v>5100000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7"/>
        <v>0</v>
      </c>
      <c r="H80" s="18">
        <v>0</v>
      </c>
      <c r="I80" s="18">
        <v>40000000</v>
      </c>
      <c r="J80" s="18">
        <v>29078139.940000001</v>
      </c>
      <c r="K80" s="18">
        <v>10921860.060000001</v>
      </c>
      <c r="L80" s="19">
        <v>0</v>
      </c>
      <c r="M80" s="19">
        <v>28531839.940000001</v>
      </c>
      <c r="N80" s="18">
        <v>546300</v>
      </c>
      <c r="O80" s="18">
        <v>28531839.940000001</v>
      </c>
      <c r="P80" s="18">
        <v>0</v>
      </c>
      <c r="Q80" s="18">
        <v>26331839.940000001</v>
      </c>
      <c r="R80" s="18">
        <v>2200000</v>
      </c>
      <c r="S80" s="18">
        <v>26331839.940000001</v>
      </c>
      <c r="T80" s="18">
        <v>0</v>
      </c>
      <c r="U80" s="18">
        <v>4263657.5999999996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7"/>
        <v>220000000</v>
      </c>
      <c r="H81" s="18">
        <v>0</v>
      </c>
      <c r="I81" s="18">
        <v>420000000</v>
      </c>
      <c r="J81" s="18">
        <v>419289948.06</v>
      </c>
      <c r="K81" s="18">
        <v>710051.94</v>
      </c>
      <c r="L81" s="19">
        <v>0</v>
      </c>
      <c r="M81" s="19">
        <v>408396154.06</v>
      </c>
      <c r="N81" s="18">
        <v>10893794</v>
      </c>
      <c r="O81" s="18">
        <v>408396154.06</v>
      </c>
      <c r="P81" s="18">
        <v>0</v>
      </c>
      <c r="Q81" s="18">
        <v>408396154.06</v>
      </c>
      <c r="R81" s="18">
        <v>0</v>
      </c>
      <c r="S81" s="18">
        <v>408396154.06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7"/>
        <v>0</v>
      </c>
      <c r="H82" s="18">
        <v>0</v>
      </c>
      <c r="I82" s="18">
        <v>55000000</v>
      </c>
      <c r="J82" s="18">
        <v>51682563.189999998</v>
      </c>
      <c r="K82" s="18">
        <v>3317436.81</v>
      </c>
      <c r="L82" s="19">
        <v>0</v>
      </c>
      <c r="M82" s="19">
        <v>50799198.189999998</v>
      </c>
      <c r="N82" s="18">
        <v>883365</v>
      </c>
      <c r="O82" s="18">
        <v>50799198.189999998</v>
      </c>
      <c r="P82" s="18">
        <v>0</v>
      </c>
      <c r="Q82" s="18">
        <v>48913498.189999998</v>
      </c>
      <c r="R82" s="18">
        <v>1885700</v>
      </c>
      <c r="S82" s="18">
        <v>48913498.189999998</v>
      </c>
      <c r="T82" s="18">
        <v>0</v>
      </c>
      <c r="U82" s="18">
        <v>150000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204000000</v>
      </c>
      <c r="H83" s="18">
        <v>-537089000</v>
      </c>
      <c r="I83" s="18">
        <v>1366911000</v>
      </c>
      <c r="J83" s="18">
        <v>1366343824.1700001</v>
      </c>
      <c r="K83" s="18">
        <v>567175.82999999996</v>
      </c>
      <c r="L83" s="19">
        <v>0</v>
      </c>
      <c r="M83" s="19">
        <v>1342393766.6199999</v>
      </c>
      <c r="N83" s="18">
        <v>23950057.550000001</v>
      </c>
      <c r="O83" s="18">
        <v>1342393766.6199999</v>
      </c>
      <c r="P83" s="18">
        <v>0</v>
      </c>
      <c r="Q83" s="18">
        <v>1147021541.5799999</v>
      </c>
      <c r="R83" s="18">
        <v>195372225.03999999</v>
      </c>
      <c r="S83" s="18">
        <v>1147021541.5799999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7"/>
        <v>130000000</v>
      </c>
      <c r="H84" s="18">
        <v>0</v>
      </c>
      <c r="I84" s="18">
        <v>1930000000</v>
      </c>
      <c r="J84" s="18">
        <v>1803844511.1400001</v>
      </c>
      <c r="K84" s="18">
        <v>126155488.86</v>
      </c>
      <c r="L84" s="19">
        <v>0</v>
      </c>
      <c r="M84" s="19">
        <v>1803844511.1400001</v>
      </c>
      <c r="N84" s="18">
        <v>0</v>
      </c>
      <c r="O84" s="18">
        <v>1803844511.1400001</v>
      </c>
      <c r="P84" s="18">
        <v>0</v>
      </c>
      <c r="Q84" s="18">
        <v>1648698461.54</v>
      </c>
      <c r="R84" s="18">
        <v>155146049.59999999</v>
      </c>
      <c r="S84" s="18">
        <v>1648698461.54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7"/>
        <v>34800000</v>
      </c>
      <c r="H85" s="18">
        <v>0</v>
      </c>
      <c r="I85" s="18">
        <v>35300000</v>
      </c>
      <c r="J85" s="18">
        <v>34808839.200000003</v>
      </c>
      <c r="K85" s="18">
        <v>491160.8</v>
      </c>
      <c r="L85" s="19">
        <v>0</v>
      </c>
      <c r="M85" s="19">
        <v>34808839.200000003</v>
      </c>
      <c r="N85" s="18">
        <v>0</v>
      </c>
      <c r="O85" s="18">
        <v>34808839.200000003</v>
      </c>
      <c r="P85" s="18">
        <v>0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7"/>
        <v>-874124995</v>
      </c>
      <c r="H86" s="15">
        <v>0</v>
      </c>
      <c r="I86" s="15">
        <v>1397875005</v>
      </c>
      <c r="J86" s="15">
        <v>1216658729.3699999</v>
      </c>
      <c r="K86" s="15">
        <v>181216275.63</v>
      </c>
      <c r="L86" s="16">
        <v>0</v>
      </c>
      <c r="M86" s="16">
        <v>1206716236.3699999</v>
      </c>
      <c r="N86" s="15">
        <v>9942493</v>
      </c>
      <c r="O86" s="15">
        <v>1206716236.3699999</v>
      </c>
      <c r="P86" s="15">
        <v>0</v>
      </c>
      <c r="Q86" s="15">
        <v>1202680436.3699999</v>
      </c>
      <c r="R86" s="15">
        <v>4035800</v>
      </c>
      <c r="S86" s="15">
        <v>1202680436.3699999</v>
      </c>
      <c r="T86" s="15">
        <v>0</v>
      </c>
      <c r="U86" s="15">
        <v>5187221.2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7"/>
        <v>29000000</v>
      </c>
      <c r="H87" s="18">
        <v>0</v>
      </c>
      <c r="I87" s="18">
        <v>479000000</v>
      </c>
      <c r="J87" s="18">
        <v>443742601.68000001</v>
      </c>
      <c r="K87" s="18">
        <v>35257398.32</v>
      </c>
      <c r="L87" s="19">
        <v>0</v>
      </c>
      <c r="M87" s="19">
        <v>443742601.68000001</v>
      </c>
      <c r="N87" s="18">
        <v>0</v>
      </c>
      <c r="O87" s="18">
        <v>443742601.68000001</v>
      </c>
      <c r="P87" s="18">
        <v>0</v>
      </c>
      <c r="Q87" s="18">
        <v>439706801.68000001</v>
      </c>
      <c r="R87" s="18">
        <v>4035800</v>
      </c>
      <c r="S87" s="18">
        <v>439706801.68000001</v>
      </c>
      <c r="T87" s="18">
        <v>0</v>
      </c>
      <c r="U87" s="18">
        <v>1203916.3999999999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7"/>
        <v>-10000000</v>
      </c>
      <c r="H88" s="18">
        <v>0</v>
      </c>
      <c r="I88" s="18">
        <v>0</v>
      </c>
      <c r="J88" s="18">
        <v>0</v>
      </c>
      <c r="K88" s="18">
        <v>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7"/>
        <v>-893124995</v>
      </c>
      <c r="H89" s="18">
        <v>0</v>
      </c>
      <c r="I89" s="18">
        <v>906875005</v>
      </c>
      <c r="J89" s="18">
        <v>766874340.38</v>
      </c>
      <c r="K89" s="18">
        <v>140000664.62</v>
      </c>
      <c r="L89" s="19">
        <v>0</v>
      </c>
      <c r="M89" s="19">
        <v>756931847.38</v>
      </c>
      <c r="N89" s="18">
        <v>9942493</v>
      </c>
      <c r="O89" s="18">
        <v>756931847.38</v>
      </c>
      <c r="P89" s="18">
        <v>0</v>
      </c>
      <c r="Q89" s="18">
        <v>756931847.38</v>
      </c>
      <c r="R89" s="18">
        <v>0</v>
      </c>
      <c r="S89" s="18">
        <v>756931847.38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7"/>
        <v>0</v>
      </c>
      <c r="H90" s="18">
        <v>0</v>
      </c>
      <c r="I90" s="18">
        <v>12000000</v>
      </c>
      <c r="J90" s="18">
        <v>6041787.3099999996</v>
      </c>
      <c r="K90" s="18">
        <v>5958212.6900000004</v>
      </c>
      <c r="L90" s="19">
        <v>0</v>
      </c>
      <c r="M90" s="19">
        <v>6041787.3099999996</v>
      </c>
      <c r="N90" s="18">
        <v>0</v>
      </c>
      <c r="O90" s="18">
        <v>6041787.3099999996</v>
      </c>
      <c r="P90" s="18">
        <v>0</v>
      </c>
      <c r="Q90" s="18">
        <v>6041787.3099999996</v>
      </c>
      <c r="R90" s="18">
        <v>0</v>
      </c>
      <c r="S90" s="18">
        <v>6041787.3099999996</v>
      </c>
      <c r="T90" s="18">
        <v>0</v>
      </c>
      <c r="U90" s="18">
        <v>3983304.8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7"/>
        <v>39220410</v>
      </c>
      <c r="H91" s="15">
        <v>0</v>
      </c>
      <c r="I91" s="15">
        <v>129220410</v>
      </c>
      <c r="J91" s="15">
        <v>125233681.47</v>
      </c>
      <c r="K91" s="15">
        <v>3986728.53</v>
      </c>
      <c r="L91" s="16">
        <v>0</v>
      </c>
      <c r="M91" s="16">
        <v>125233681.47</v>
      </c>
      <c r="N91" s="15">
        <v>0</v>
      </c>
      <c r="O91" s="15">
        <v>125233681.47</v>
      </c>
      <c r="P91" s="15">
        <v>0</v>
      </c>
      <c r="Q91" s="15">
        <v>124607381.47</v>
      </c>
      <c r="R91" s="15">
        <v>626300</v>
      </c>
      <c r="S91" s="15">
        <v>124607381.47</v>
      </c>
      <c r="T91" s="15">
        <v>0</v>
      </c>
      <c r="U91" s="15">
        <v>1055939.24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7"/>
        <v>39220410</v>
      </c>
      <c r="H92" s="18">
        <v>0</v>
      </c>
      <c r="I92" s="18">
        <v>109220410</v>
      </c>
      <c r="J92" s="18">
        <v>108947301.34</v>
      </c>
      <c r="K92" s="18">
        <v>273108.65999999997</v>
      </c>
      <c r="L92" s="19">
        <v>0</v>
      </c>
      <c r="M92" s="19">
        <v>108947301.34</v>
      </c>
      <c r="N92" s="18">
        <v>0</v>
      </c>
      <c r="O92" s="18">
        <v>108947301.34</v>
      </c>
      <c r="P92" s="18">
        <v>0</v>
      </c>
      <c r="Q92" s="18">
        <v>108947301.34</v>
      </c>
      <c r="R92" s="18">
        <v>0</v>
      </c>
      <c r="S92" s="18">
        <v>108947301.34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7"/>
        <v>0</v>
      </c>
      <c r="H93" s="18">
        <v>0</v>
      </c>
      <c r="I93" s="18">
        <v>20000000</v>
      </c>
      <c r="J93" s="18">
        <v>16286380.130000001</v>
      </c>
      <c r="K93" s="18">
        <v>3713619.87</v>
      </c>
      <c r="L93" s="19">
        <v>0</v>
      </c>
      <c r="M93" s="19">
        <v>16286380.130000001</v>
      </c>
      <c r="N93" s="18">
        <v>0</v>
      </c>
      <c r="O93" s="18">
        <v>16286380.130000001</v>
      </c>
      <c r="P93" s="18">
        <v>0</v>
      </c>
      <c r="Q93" s="18">
        <v>15660080.130000001</v>
      </c>
      <c r="R93" s="18">
        <v>626300</v>
      </c>
      <c r="S93" s="18">
        <v>15660080.130000001</v>
      </c>
      <c r="T93" s="18">
        <v>0</v>
      </c>
      <c r="U93" s="18">
        <v>1055939.24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7"/>
        <v>47800000</v>
      </c>
      <c r="H94" s="15">
        <v>0</v>
      </c>
      <c r="I94" s="15">
        <v>1035800000</v>
      </c>
      <c r="J94" s="15">
        <v>982559648.11000001</v>
      </c>
      <c r="K94" s="15">
        <v>53240351.890000001</v>
      </c>
      <c r="L94" s="16">
        <v>0</v>
      </c>
      <c r="M94" s="16">
        <v>982549468.11000001</v>
      </c>
      <c r="N94" s="15">
        <v>10180</v>
      </c>
      <c r="O94" s="15">
        <v>982549468.11000001</v>
      </c>
      <c r="P94" s="15">
        <v>0</v>
      </c>
      <c r="Q94" s="15">
        <v>972535283.11000001</v>
      </c>
      <c r="R94" s="15">
        <v>10014185</v>
      </c>
      <c r="S94" s="15">
        <v>972535283.11000001</v>
      </c>
      <c r="T94" s="15">
        <v>0</v>
      </c>
      <c r="U94" s="15">
        <v>13506917.07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7"/>
        <v>-9100000</v>
      </c>
      <c r="H95" s="18">
        <v>0</v>
      </c>
      <c r="I95" s="18">
        <v>110900000</v>
      </c>
      <c r="J95" s="18">
        <v>97248359.299999997</v>
      </c>
      <c r="K95" s="18">
        <v>13651640.699999999</v>
      </c>
      <c r="L95" s="19">
        <v>0</v>
      </c>
      <c r="M95" s="19">
        <v>97248359.299999997</v>
      </c>
      <c r="N95" s="18">
        <v>0</v>
      </c>
      <c r="O95" s="18">
        <v>97248359.299999997</v>
      </c>
      <c r="P95" s="18">
        <v>0</v>
      </c>
      <c r="Q95" s="18">
        <v>89956318.299999997</v>
      </c>
      <c r="R95" s="18">
        <v>7292041</v>
      </c>
      <c r="S95" s="18">
        <v>89956318.299999997</v>
      </c>
      <c r="T95" s="18">
        <v>0</v>
      </c>
      <c r="U95" s="18">
        <v>2875587.92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7"/>
        <v>85900000</v>
      </c>
      <c r="H96" s="18">
        <v>0</v>
      </c>
      <c r="I96" s="18">
        <v>635900000</v>
      </c>
      <c r="J96" s="18">
        <v>620609808.07000005</v>
      </c>
      <c r="K96" s="18">
        <v>15290191.93</v>
      </c>
      <c r="L96" s="19">
        <v>0</v>
      </c>
      <c r="M96" s="19">
        <v>620599628.07000005</v>
      </c>
      <c r="N96" s="18">
        <v>10180</v>
      </c>
      <c r="O96" s="18">
        <v>620599628.07000005</v>
      </c>
      <c r="P96" s="18">
        <v>0</v>
      </c>
      <c r="Q96" s="18">
        <v>617877484.07000005</v>
      </c>
      <c r="R96" s="18">
        <v>2722144</v>
      </c>
      <c r="S96" s="18">
        <v>617877484.07000005</v>
      </c>
      <c r="T96" s="18">
        <v>0</v>
      </c>
      <c r="U96" s="18">
        <v>9559643.9900000002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7"/>
        <v>0</v>
      </c>
      <c r="H97" s="18">
        <v>0</v>
      </c>
      <c r="I97" s="18">
        <v>2000000</v>
      </c>
      <c r="J97" s="18">
        <v>471006.86</v>
      </c>
      <c r="K97" s="18">
        <v>1528993.14</v>
      </c>
      <c r="L97" s="19">
        <v>0</v>
      </c>
      <c r="M97" s="19">
        <v>471006.86</v>
      </c>
      <c r="N97" s="18">
        <v>0</v>
      </c>
      <c r="O97" s="18">
        <v>471006.86</v>
      </c>
      <c r="P97" s="18">
        <v>0</v>
      </c>
      <c r="Q97" s="18">
        <v>471006.86</v>
      </c>
      <c r="R97" s="18">
        <v>0</v>
      </c>
      <c r="S97" s="18">
        <v>471006.86</v>
      </c>
      <c r="T97" s="18">
        <v>0</v>
      </c>
      <c r="U97" s="18">
        <v>87952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7"/>
        <v>0</v>
      </c>
      <c r="H98" s="18">
        <v>0</v>
      </c>
      <c r="I98" s="18">
        <v>17000000</v>
      </c>
      <c r="J98" s="18">
        <v>15833883.439999999</v>
      </c>
      <c r="K98" s="18">
        <v>1166116.56</v>
      </c>
      <c r="L98" s="19">
        <v>0</v>
      </c>
      <c r="M98" s="19">
        <v>15833883.439999999</v>
      </c>
      <c r="N98" s="18">
        <v>0</v>
      </c>
      <c r="O98" s="18">
        <v>15833883.439999999</v>
      </c>
      <c r="P98" s="18">
        <v>0</v>
      </c>
      <c r="Q98" s="18">
        <v>15833883.439999999</v>
      </c>
      <c r="R98" s="18">
        <v>0</v>
      </c>
      <c r="S98" s="18">
        <v>15833883.439999999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7"/>
        <v>-29000000</v>
      </c>
      <c r="H99" s="18">
        <v>0</v>
      </c>
      <c r="I99" s="18">
        <v>266000000</v>
      </c>
      <c r="J99" s="18">
        <v>244796246.44</v>
      </c>
      <c r="K99" s="18">
        <v>21203753.559999999</v>
      </c>
      <c r="L99" s="19">
        <v>0</v>
      </c>
      <c r="M99" s="19">
        <v>244796246.44</v>
      </c>
      <c r="N99" s="18">
        <v>0</v>
      </c>
      <c r="O99" s="18">
        <v>244796246.44</v>
      </c>
      <c r="P99" s="18">
        <v>0</v>
      </c>
      <c r="Q99" s="18">
        <v>244796246.44</v>
      </c>
      <c r="R99" s="18">
        <v>0</v>
      </c>
      <c r="S99" s="18">
        <v>244796246.44</v>
      </c>
      <c r="T99" s="18">
        <v>0</v>
      </c>
      <c r="U99" s="18">
        <v>983733.16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7"/>
        <v>0</v>
      </c>
      <c r="H100" s="18">
        <v>0</v>
      </c>
      <c r="I100" s="18">
        <v>4000000</v>
      </c>
      <c r="J100" s="18">
        <v>3600344</v>
      </c>
      <c r="K100" s="18">
        <v>399656</v>
      </c>
      <c r="L100" s="19">
        <v>0</v>
      </c>
      <c r="M100" s="19">
        <v>3600344</v>
      </c>
      <c r="N100" s="18">
        <v>0</v>
      </c>
      <c r="O100" s="18">
        <v>3600344</v>
      </c>
      <c r="P100" s="18">
        <v>0</v>
      </c>
      <c r="Q100" s="18">
        <v>3600344</v>
      </c>
      <c r="R100" s="18">
        <v>0</v>
      </c>
      <c r="S100" s="18">
        <v>3600344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20</v>
      </c>
      <c r="F101" s="15">
        <v>0</v>
      </c>
      <c r="G101" s="18">
        <f t="shared" si="7"/>
        <v>32000000</v>
      </c>
      <c r="H101" s="18">
        <v>0</v>
      </c>
      <c r="I101" s="15">
        <v>32000000</v>
      </c>
      <c r="J101" s="18">
        <v>0</v>
      </c>
      <c r="K101" s="18">
        <v>32000000</v>
      </c>
      <c r="L101" s="19">
        <v>0</v>
      </c>
      <c r="M101" s="19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s="10" customFormat="1" ht="12" x14ac:dyDescent="0.2">
      <c r="A102" s="13" t="s">
        <v>178</v>
      </c>
      <c r="B102" s="13" t="s">
        <v>179</v>
      </c>
      <c r="C102" s="13" t="s">
        <v>274</v>
      </c>
      <c r="D102" s="13" t="s">
        <v>275</v>
      </c>
      <c r="E102" s="14">
        <v>21</v>
      </c>
      <c r="F102" s="15">
        <v>900000000</v>
      </c>
      <c r="G102" s="15">
        <f t="shared" si="7"/>
        <v>15000000</v>
      </c>
      <c r="H102" s="15">
        <v>0</v>
      </c>
      <c r="I102" s="15">
        <v>915000000</v>
      </c>
      <c r="J102" s="15">
        <v>897795913.21000004</v>
      </c>
      <c r="K102" s="15">
        <v>17204086.789999999</v>
      </c>
      <c r="L102" s="16">
        <v>0</v>
      </c>
      <c r="M102" s="16">
        <v>885787905.25999999</v>
      </c>
      <c r="N102" s="15">
        <v>12008007.949999999</v>
      </c>
      <c r="O102" s="15">
        <v>885787905.25999999</v>
      </c>
      <c r="P102" s="15">
        <v>0</v>
      </c>
      <c r="Q102" s="15">
        <v>884362558.25999999</v>
      </c>
      <c r="R102" s="15">
        <v>1425347</v>
      </c>
      <c r="S102" s="15">
        <v>884362558.25999999</v>
      </c>
      <c r="T102" s="15">
        <v>0</v>
      </c>
      <c r="U102" s="15">
        <v>0</v>
      </c>
    </row>
    <row r="103" spans="1:21" s="10" customFormat="1" ht="12" x14ac:dyDescent="0.2">
      <c r="A103" s="17" t="s">
        <v>180</v>
      </c>
      <c r="B103" s="17" t="s">
        <v>181</v>
      </c>
      <c r="C103" s="17" t="s">
        <v>274</v>
      </c>
      <c r="D103" s="17" t="s">
        <v>275</v>
      </c>
      <c r="E103" s="4">
        <v>20</v>
      </c>
      <c r="F103" s="15">
        <v>0</v>
      </c>
      <c r="G103" s="15">
        <f t="shared" si="7"/>
        <v>32000000</v>
      </c>
      <c r="H103" s="15">
        <v>0</v>
      </c>
      <c r="I103" s="15">
        <v>32000000</v>
      </c>
      <c r="J103" s="15">
        <v>0</v>
      </c>
      <c r="K103" s="15">
        <v>32000000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7" t="s">
        <v>180</v>
      </c>
      <c r="B104" s="17" t="s">
        <v>181</v>
      </c>
      <c r="C104" s="17" t="s">
        <v>274</v>
      </c>
      <c r="D104" s="17" t="s">
        <v>275</v>
      </c>
      <c r="E104" s="4">
        <v>21</v>
      </c>
      <c r="F104" s="18">
        <v>900000000</v>
      </c>
      <c r="G104" s="18">
        <f t="shared" si="7"/>
        <v>15000000</v>
      </c>
      <c r="H104" s="18">
        <v>0</v>
      </c>
      <c r="I104" s="18">
        <v>915000000</v>
      </c>
      <c r="J104" s="18">
        <v>897795913.21000004</v>
      </c>
      <c r="K104" s="18">
        <v>17204086.789999999</v>
      </c>
      <c r="L104" s="19">
        <v>0</v>
      </c>
      <c r="M104" s="19">
        <v>885787905.25999999</v>
      </c>
      <c r="N104" s="18">
        <v>12008007.949999999</v>
      </c>
      <c r="O104" s="18">
        <v>885787905.25999999</v>
      </c>
      <c r="P104" s="18">
        <v>0</v>
      </c>
      <c r="Q104" s="18">
        <v>884362558.25999999</v>
      </c>
      <c r="R104" s="18">
        <v>1425347</v>
      </c>
      <c r="S104" s="18">
        <v>884362558.25999999</v>
      </c>
      <c r="T104" s="18">
        <v>0</v>
      </c>
      <c r="U104" s="18">
        <v>0</v>
      </c>
    </row>
    <row r="105" spans="1:21" s="10" customFormat="1" ht="12" x14ac:dyDescent="0.2">
      <c r="A105" s="13" t="s">
        <v>182</v>
      </c>
      <c r="B105" s="13" t="s">
        <v>183</v>
      </c>
      <c r="C105" s="13" t="s">
        <v>274</v>
      </c>
      <c r="D105" s="13" t="s">
        <v>275</v>
      </c>
      <c r="E105" s="14">
        <v>20</v>
      </c>
      <c r="F105" s="15">
        <v>500000</v>
      </c>
      <c r="G105" s="15">
        <f t="shared" si="7"/>
        <v>0</v>
      </c>
      <c r="H105" s="15">
        <v>0</v>
      </c>
      <c r="I105" s="15">
        <v>500000</v>
      </c>
      <c r="J105" s="15">
        <v>0</v>
      </c>
      <c r="K105" s="15">
        <v>500000</v>
      </c>
      <c r="L105" s="16">
        <v>0</v>
      </c>
      <c r="M105" s="16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</row>
    <row r="106" spans="1:21" s="10" customFormat="1" ht="12" x14ac:dyDescent="0.2">
      <c r="A106" s="13" t="s">
        <v>182</v>
      </c>
      <c r="B106" s="13" t="s">
        <v>183</v>
      </c>
      <c r="C106" s="13" t="s">
        <v>274</v>
      </c>
      <c r="D106" s="13" t="s">
        <v>275</v>
      </c>
      <c r="E106" s="14">
        <v>21</v>
      </c>
      <c r="F106" s="15">
        <v>394465000</v>
      </c>
      <c r="G106" s="15">
        <f t="shared" si="7"/>
        <v>-15000000</v>
      </c>
      <c r="H106" s="15">
        <v>0</v>
      </c>
      <c r="I106" s="15">
        <v>379465000</v>
      </c>
      <c r="J106" s="15">
        <v>378451471.25999999</v>
      </c>
      <c r="K106" s="15">
        <v>1013528.74</v>
      </c>
      <c r="L106" s="16">
        <v>0</v>
      </c>
      <c r="M106" s="16">
        <v>375760673.36000001</v>
      </c>
      <c r="N106" s="15">
        <v>2690797.9</v>
      </c>
      <c r="O106" s="15">
        <v>375760673.36000001</v>
      </c>
      <c r="P106" s="15">
        <v>0</v>
      </c>
      <c r="Q106" s="15">
        <v>373760673.36000001</v>
      </c>
      <c r="R106" s="15">
        <v>2000000</v>
      </c>
      <c r="S106" s="15">
        <v>373760673.36000001</v>
      </c>
      <c r="T106" s="15">
        <v>0</v>
      </c>
      <c r="U106" s="15">
        <v>0</v>
      </c>
    </row>
    <row r="107" spans="1:21" s="10" customFormat="1" ht="12" x14ac:dyDescent="0.2">
      <c r="A107" s="17" t="s">
        <v>184</v>
      </c>
      <c r="B107" s="17" t="s">
        <v>185</v>
      </c>
      <c r="C107" s="17" t="s">
        <v>274</v>
      </c>
      <c r="D107" s="17" t="s">
        <v>275</v>
      </c>
      <c r="E107" s="4">
        <v>20</v>
      </c>
      <c r="F107" s="18">
        <v>500000</v>
      </c>
      <c r="G107" s="18">
        <f t="shared" si="7"/>
        <v>0</v>
      </c>
      <c r="H107" s="18">
        <v>0</v>
      </c>
      <c r="I107" s="18">
        <v>500000</v>
      </c>
      <c r="J107" s="18">
        <v>0</v>
      </c>
      <c r="K107" s="18">
        <v>500000</v>
      </c>
      <c r="L107" s="19">
        <v>0</v>
      </c>
      <c r="M107" s="19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s="10" customFormat="1" ht="12" x14ac:dyDescent="0.2">
      <c r="A108" s="17" t="s">
        <v>186</v>
      </c>
      <c r="B108" s="17" t="s">
        <v>187</v>
      </c>
      <c r="C108" s="17" t="s">
        <v>274</v>
      </c>
      <c r="D108" s="17" t="s">
        <v>275</v>
      </c>
      <c r="E108" s="4">
        <v>21</v>
      </c>
      <c r="F108" s="18">
        <v>394465000</v>
      </c>
      <c r="G108" s="18">
        <f t="shared" si="7"/>
        <v>-15000000</v>
      </c>
      <c r="H108" s="18">
        <v>0</v>
      </c>
      <c r="I108" s="18">
        <v>379465000</v>
      </c>
      <c r="J108" s="18">
        <v>378451471.25999999</v>
      </c>
      <c r="K108" s="18">
        <v>1013528.74</v>
      </c>
      <c r="L108" s="19">
        <v>0</v>
      </c>
      <c r="M108" s="19">
        <v>375760673.36000001</v>
      </c>
      <c r="N108" s="18">
        <v>2690797.9</v>
      </c>
      <c r="O108" s="18">
        <v>375760673.36000001</v>
      </c>
      <c r="P108" s="18">
        <v>0</v>
      </c>
      <c r="Q108" s="18">
        <v>373760673.36000001</v>
      </c>
      <c r="R108" s="18">
        <v>2000000</v>
      </c>
      <c r="S108" s="18">
        <v>373760673.36000001</v>
      </c>
      <c r="T108" s="18">
        <v>0</v>
      </c>
      <c r="U108" s="18">
        <v>0</v>
      </c>
    </row>
    <row r="109" spans="1:21" s="10" customFormat="1" ht="12" x14ac:dyDescent="0.2">
      <c r="A109" s="13" t="s">
        <v>188</v>
      </c>
      <c r="B109" s="13" t="s">
        <v>189</v>
      </c>
      <c r="C109" s="13" t="s">
        <v>274</v>
      </c>
      <c r="D109" s="13" t="s">
        <v>275</v>
      </c>
      <c r="E109" s="14">
        <v>20</v>
      </c>
      <c r="F109" s="15">
        <v>2230080000</v>
      </c>
      <c r="G109" s="15">
        <f t="shared" si="7"/>
        <v>1770228614</v>
      </c>
      <c r="H109" s="15">
        <v>0</v>
      </c>
      <c r="I109" s="15">
        <v>4000308614</v>
      </c>
      <c r="J109" s="15">
        <v>3601706962.04</v>
      </c>
      <c r="K109" s="15">
        <v>398601651.95999998</v>
      </c>
      <c r="L109" s="16">
        <v>0</v>
      </c>
      <c r="M109" s="16">
        <v>3601706962.04</v>
      </c>
      <c r="N109" s="15">
        <v>0</v>
      </c>
      <c r="O109" s="15">
        <v>3601706962.04</v>
      </c>
      <c r="P109" s="15">
        <v>0</v>
      </c>
      <c r="Q109" s="15">
        <v>3598025990.04</v>
      </c>
      <c r="R109" s="15">
        <v>3680972</v>
      </c>
      <c r="S109" s="15">
        <v>3598025990.04</v>
      </c>
      <c r="T109" s="15">
        <v>0</v>
      </c>
      <c r="U109" s="15">
        <v>122231128.5</v>
      </c>
    </row>
    <row r="110" spans="1:21" s="10" customFormat="1" ht="24" x14ac:dyDescent="0.2">
      <c r="A110" s="17" t="s">
        <v>190</v>
      </c>
      <c r="B110" s="17" t="s">
        <v>191</v>
      </c>
      <c r="C110" s="17" t="s">
        <v>274</v>
      </c>
      <c r="D110" s="17" t="s">
        <v>275</v>
      </c>
      <c r="E110" s="4">
        <v>20</v>
      </c>
      <c r="F110" s="18">
        <v>60000000</v>
      </c>
      <c r="G110" s="18">
        <f t="shared" si="7"/>
        <v>0</v>
      </c>
      <c r="H110" s="18">
        <v>0</v>
      </c>
      <c r="I110" s="18">
        <v>60000000</v>
      </c>
      <c r="J110" s="18">
        <v>3096280</v>
      </c>
      <c r="K110" s="18">
        <v>56903720</v>
      </c>
      <c r="L110" s="19">
        <v>0</v>
      </c>
      <c r="M110" s="19">
        <v>3096280</v>
      </c>
      <c r="N110" s="18">
        <v>0</v>
      </c>
      <c r="O110" s="18">
        <v>3096280</v>
      </c>
      <c r="P110" s="18">
        <v>0</v>
      </c>
      <c r="Q110" s="18">
        <v>3096280</v>
      </c>
      <c r="R110" s="18">
        <v>0</v>
      </c>
      <c r="S110" s="18">
        <v>3096280</v>
      </c>
      <c r="T110" s="18">
        <v>0</v>
      </c>
      <c r="U110" s="18">
        <v>0</v>
      </c>
    </row>
    <row r="111" spans="1:21" s="10" customFormat="1" ht="24" x14ac:dyDescent="0.2">
      <c r="A111" s="17" t="s">
        <v>192</v>
      </c>
      <c r="B111" s="17" t="s">
        <v>193</v>
      </c>
      <c r="C111" s="17" t="s">
        <v>274</v>
      </c>
      <c r="D111" s="17" t="s">
        <v>275</v>
      </c>
      <c r="E111" s="4">
        <v>20</v>
      </c>
      <c r="F111" s="18">
        <v>2170080000</v>
      </c>
      <c r="G111" s="18">
        <f t="shared" si="7"/>
        <v>1770228614</v>
      </c>
      <c r="H111" s="18">
        <v>0</v>
      </c>
      <c r="I111" s="18">
        <v>3940308614</v>
      </c>
      <c r="J111" s="18">
        <v>3598610682.04</v>
      </c>
      <c r="K111" s="18">
        <v>341697931.95999998</v>
      </c>
      <c r="L111" s="19">
        <v>0</v>
      </c>
      <c r="M111" s="19">
        <v>3598610682.04</v>
      </c>
      <c r="N111" s="18">
        <v>0</v>
      </c>
      <c r="O111" s="18">
        <v>3598610682.04</v>
      </c>
      <c r="P111" s="18">
        <v>0</v>
      </c>
      <c r="Q111" s="18">
        <v>3594929710.04</v>
      </c>
      <c r="R111" s="18">
        <v>3680972</v>
      </c>
      <c r="S111" s="18">
        <v>3594929710.04</v>
      </c>
      <c r="T111" s="18">
        <v>0</v>
      </c>
      <c r="U111" s="18">
        <v>122231128.5</v>
      </c>
    </row>
    <row r="112" spans="1:21" s="10" customFormat="1" ht="12" x14ac:dyDescent="0.2">
      <c r="A112" s="13" t="s">
        <v>194</v>
      </c>
      <c r="B112" s="13" t="s">
        <v>195</v>
      </c>
      <c r="C112" s="13" t="s">
        <v>274</v>
      </c>
      <c r="D112" s="13" t="s">
        <v>275</v>
      </c>
      <c r="E112" s="14">
        <v>20</v>
      </c>
      <c r="F112" s="15">
        <v>100000</v>
      </c>
      <c r="G112" s="15">
        <f t="shared" si="7"/>
        <v>800000</v>
      </c>
      <c r="H112" s="15">
        <v>0</v>
      </c>
      <c r="I112" s="15">
        <v>900000</v>
      </c>
      <c r="J112" s="15">
        <v>502000</v>
      </c>
      <c r="K112" s="15">
        <v>398000</v>
      </c>
      <c r="L112" s="16">
        <v>0</v>
      </c>
      <c r="M112" s="16">
        <v>502000</v>
      </c>
      <c r="N112" s="15">
        <v>0</v>
      </c>
      <c r="O112" s="15">
        <v>502000</v>
      </c>
      <c r="P112" s="15">
        <v>0</v>
      </c>
      <c r="Q112" s="15">
        <v>502000</v>
      </c>
      <c r="R112" s="15">
        <v>0</v>
      </c>
      <c r="S112" s="15">
        <v>502000</v>
      </c>
      <c r="T112" s="15">
        <v>0</v>
      </c>
      <c r="U112" s="15">
        <v>0</v>
      </c>
    </row>
    <row r="113" spans="1:21" s="10" customFormat="1" ht="12" x14ac:dyDescent="0.2">
      <c r="A113" s="17" t="s">
        <v>196</v>
      </c>
      <c r="B113" s="17" t="s">
        <v>197</v>
      </c>
      <c r="C113" s="17" t="s">
        <v>274</v>
      </c>
      <c r="D113" s="17" t="s">
        <v>275</v>
      </c>
      <c r="E113" s="4">
        <v>20</v>
      </c>
      <c r="F113" s="18">
        <v>100000</v>
      </c>
      <c r="G113" s="18">
        <f t="shared" si="7"/>
        <v>800000</v>
      </c>
      <c r="H113" s="18">
        <v>0</v>
      </c>
      <c r="I113" s="18">
        <v>900000</v>
      </c>
      <c r="J113" s="18">
        <v>502000</v>
      </c>
      <c r="K113" s="18">
        <v>398000</v>
      </c>
      <c r="L113" s="19">
        <v>0</v>
      </c>
      <c r="M113" s="19">
        <v>502000</v>
      </c>
      <c r="N113" s="18">
        <v>0</v>
      </c>
      <c r="O113" s="18">
        <v>502000</v>
      </c>
      <c r="P113" s="18">
        <v>0</v>
      </c>
      <c r="Q113" s="18">
        <v>502000</v>
      </c>
      <c r="R113" s="18">
        <v>0</v>
      </c>
      <c r="S113" s="18">
        <v>502000</v>
      </c>
      <c r="T113" s="18">
        <v>0</v>
      </c>
      <c r="U113" s="18">
        <v>0</v>
      </c>
    </row>
    <row r="114" spans="1:21" s="10" customFormat="1" ht="24" x14ac:dyDescent="0.2">
      <c r="A114" s="13" t="s">
        <v>198</v>
      </c>
      <c r="B114" s="13" t="s">
        <v>199</v>
      </c>
      <c r="C114" s="13" t="s">
        <v>274</v>
      </c>
      <c r="D114" s="13" t="s">
        <v>275</v>
      </c>
      <c r="E114" s="14">
        <v>20</v>
      </c>
      <c r="F114" s="15">
        <v>307000000</v>
      </c>
      <c r="G114" s="15">
        <f t="shared" si="7"/>
        <v>0</v>
      </c>
      <c r="H114" s="15">
        <v>0</v>
      </c>
      <c r="I114" s="15">
        <v>307000000</v>
      </c>
      <c r="J114" s="15">
        <v>304185424.70999998</v>
      </c>
      <c r="K114" s="15">
        <v>2814575.29</v>
      </c>
      <c r="L114" s="16">
        <v>0</v>
      </c>
      <c r="M114" s="16">
        <v>304127424.70999998</v>
      </c>
      <c r="N114" s="15">
        <v>58000</v>
      </c>
      <c r="O114" s="15">
        <v>304127424.70999998</v>
      </c>
      <c r="P114" s="15">
        <v>0</v>
      </c>
      <c r="Q114" s="15">
        <v>304127424.70999998</v>
      </c>
      <c r="R114" s="15">
        <v>0</v>
      </c>
      <c r="S114" s="15">
        <v>304127424.70999998</v>
      </c>
      <c r="T114" s="15">
        <v>0</v>
      </c>
      <c r="U114" s="15">
        <v>0</v>
      </c>
    </row>
    <row r="115" spans="1:21" s="10" customFormat="1" ht="12" x14ac:dyDescent="0.2">
      <c r="A115" s="17" t="s">
        <v>200</v>
      </c>
      <c r="B115" s="17" t="s">
        <v>201</v>
      </c>
      <c r="C115" s="17" t="s">
        <v>274</v>
      </c>
      <c r="D115" s="17" t="s">
        <v>275</v>
      </c>
      <c r="E115" s="4">
        <v>20</v>
      </c>
      <c r="F115" s="18">
        <v>200000000</v>
      </c>
      <c r="G115" s="18">
        <f t="shared" si="7"/>
        <v>10458000</v>
      </c>
      <c r="H115" s="18">
        <v>0</v>
      </c>
      <c r="I115" s="18">
        <v>210458000</v>
      </c>
      <c r="J115" s="18">
        <v>209658000</v>
      </c>
      <c r="K115" s="18">
        <v>800000</v>
      </c>
      <c r="L115" s="19">
        <v>0</v>
      </c>
      <c r="M115" s="19">
        <v>209600000</v>
      </c>
      <c r="N115" s="18">
        <v>58000</v>
      </c>
      <c r="O115" s="18">
        <v>209600000</v>
      </c>
      <c r="P115" s="18">
        <v>0</v>
      </c>
      <c r="Q115" s="18">
        <v>209600000</v>
      </c>
      <c r="R115" s="18">
        <v>0</v>
      </c>
      <c r="S115" s="18">
        <v>209600000</v>
      </c>
      <c r="T115" s="18">
        <v>0</v>
      </c>
      <c r="U115" s="18">
        <v>0</v>
      </c>
    </row>
    <row r="116" spans="1:21" s="10" customFormat="1" ht="12" x14ac:dyDescent="0.2">
      <c r="A116" s="17" t="s">
        <v>202</v>
      </c>
      <c r="B116" s="17" t="s">
        <v>203</v>
      </c>
      <c r="C116" s="17" t="s">
        <v>274</v>
      </c>
      <c r="D116" s="17" t="s">
        <v>275</v>
      </c>
      <c r="E116" s="4">
        <v>20</v>
      </c>
      <c r="F116" s="18">
        <v>77000000</v>
      </c>
      <c r="G116" s="18">
        <f t="shared" si="7"/>
        <v>0</v>
      </c>
      <c r="H116" s="18">
        <v>0</v>
      </c>
      <c r="I116" s="18">
        <v>77000000</v>
      </c>
      <c r="J116" s="18">
        <v>75105424.709999993</v>
      </c>
      <c r="K116" s="18">
        <v>1894575.29</v>
      </c>
      <c r="L116" s="19">
        <v>0</v>
      </c>
      <c r="M116" s="19">
        <v>75105424.709999993</v>
      </c>
      <c r="N116" s="18">
        <v>0</v>
      </c>
      <c r="O116" s="18">
        <v>75105424.709999993</v>
      </c>
      <c r="P116" s="18">
        <v>0</v>
      </c>
      <c r="Q116" s="18">
        <v>75105424.709999993</v>
      </c>
      <c r="R116" s="18">
        <v>0</v>
      </c>
      <c r="S116" s="18">
        <v>75105424.709999993</v>
      </c>
      <c r="T116" s="18">
        <v>0</v>
      </c>
      <c r="U116" s="18">
        <v>0</v>
      </c>
    </row>
    <row r="117" spans="1:21" s="10" customFormat="1" ht="12" x14ac:dyDescent="0.2">
      <c r="A117" s="17" t="s">
        <v>204</v>
      </c>
      <c r="B117" s="17" t="s">
        <v>205</v>
      </c>
      <c r="C117" s="17" t="s">
        <v>274</v>
      </c>
      <c r="D117" s="17" t="s">
        <v>275</v>
      </c>
      <c r="E117" s="4">
        <v>20</v>
      </c>
      <c r="F117" s="18">
        <v>30000000</v>
      </c>
      <c r="G117" s="18">
        <f t="shared" si="7"/>
        <v>-10458000</v>
      </c>
      <c r="H117" s="18">
        <v>0</v>
      </c>
      <c r="I117" s="18">
        <v>19542000</v>
      </c>
      <c r="J117" s="18">
        <v>19422000</v>
      </c>
      <c r="K117" s="18">
        <v>120000</v>
      </c>
      <c r="L117" s="19">
        <v>0</v>
      </c>
      <c r="M117" s="19">
        <v>19422000</v>
      </c>
      <c r="N117" s="18">
        <v>0</v>
      </c>
      <c r="O117" s="18">
        <v>19422000</v>
      </c>
      <c r="P117" s="18">
        <v>0</v>
      </c>
      <c r="Q117" s="18">
        <v>19422000</v>
      </c>
      <c r="R117" s="18">
        <v>0</v>
      </c>
      <c r="S117" s="18">
        <v>19422000</v>
      </c>
      <c r="T117" s="18">
        <v>0</v>
      </c>
      <c r="U117" s="18">
        <v>0</v>
      </c>
    </row>
    <row r="118" spans="1:21" s="10" customFormat="1" ht="12" x14ac:dyDescent="0.2">
      <c r="A118" s="13" t="s">
        <v>206</v>
      </c>
      <c r="B118" s="13" t="s">
        <v>207</v>
      </c>
      <c r="C118" s="13" t="s">
        <v>274</v>
      </c>
      <c r="D118" s="13" t="s">
        <v>275</v>
      </c>
      <c r="E118" s="14">
        <v>20</v>
      </c>
      <c r="F118" s="15">
        <v>1600000</v>
      </c>
      <c r="G118" s="15">
        <f t="shared" si="7"/>
        <v>0</v>
      </c>
      <c r="H118" s="15">
        <v>0</v>
      </c>
      <c r="I118" s="15">
        <v>1600000</v>
      </c>
      <c r="J118" s="15">
        <v>977000</v>
      </c>
      <c r="K118" s="15">
        <v>623000</v>
      </c>
      <c r="L118" s="16">
        <v>0</v>
      </c>
      <c r="M118" s="16">
        <v>977000</v>
      </c>
      <c r="N118" s="15">
        <v>0</v>
      </c>
      <c r="O118" s="15">
        <v>912000</v>
      </c>
      <c r="P118" s="15">
        <v>65000</v>
      </c>
      <c r="Q118" s="15">
        <v>912000</v>
      </c>
      <c r="R118" s="15">
        <v>0</v>
      </c>
      <c r="S118" s="15">
        <v>912000</v>
      </c>
      <c r="T118" s="15">
        <v>0</v>
      </c>
      <c r="U118" s="15">
        <v>0</v>
      </c>
    </row>
    <row r="119" spans="1:21" s="10" customFormat="1" ht="12" x14ac:dyDescent="0.2">
      <c r="A119" s="17" t="s">
        <v>208</v>
      </c>
      <c r="B119" s="17" t="s">
        <v>209</v>
      </c>
      <c r="C119" s="17" t="s">
        <v>274</v>
      </c>
      <c r="D119" s="17" t="s">
        <v>275</v>
      </c>
      <c r="E119" s="4">
        <v>20</v>
      </c>
      <c r="F119" s="18">
        <v>1600000</v>
      </c>
      <c r="G119" s="18">
        <f t="shared" si="7"/>
        <v>0</v>
      </c>
      <c r="H119" s="18">
        <v>0</v>
      </c>
      <c r="I119" s="18">
        <v>1600000</v>
      </c>
      <c r="J119" s="18">
        <v>977000</v>
      </c>
      <c r="K119" s="18">
        <v>623000</v>
      </c>
      <c r="L119" s="19">
        <v>0</v>
      </c>
      <c r="M119" s="19">
        <v>977000</v>
      </c>
      <c r="N119" s="18">
        <v>0</v>
      </c>
      <c r="O119" s="18">
        <v>912000</v>
      </c>
      <c r="P119" s="18">
        <v>65000</v>
      </c>
      <c r="Q119" s="18">
        <v>912000</v>
      </c>
      <c r="R119" s="18">
        <v>0</v>
      </c>
      <c r="S119" s="18">
        <v>912000</v>
      </c>
      <c r="T119" s="18">
        <v>0</v>
      </c>
      <c r="U119" s="18">
        <v>0</v>
      </c>
    </row>
    <row r="120" spans="1:21" s="10" customFormat="1" ht="24" x14ac:dyDescent="0.2">
      <c r="A120" s="13" t="s">
        <v>210</v>
      </c>
      <c r="B120" s="13" t="s">
        <v>211</v>
      </c>
      <c r="C120" s="13" t="s">
        <v>274</v>
      </c>
      <c r="D120" s="13" t="s">
        <v>275</v>
      </c>
      <c r="E120" s="14">
        <v>20</v>
      </c>
      <c r="F120" s="15">
        <v>1000000</v>
      </c>
      <c r="G120" s="15">
        <f t="shared" si="7"/>
        <v>31600000</v>
      </c>
      <c r="H120" s="15">
        <v>0</v>
      </c>
      <c r="I120" s="15">
        <v>32600000</v>
      </c>
      <c r="J120" s="15">
        <v>10500040.84</v>
      </c>
      <c r="K120" s="15">
        <v>22099959.16</v>
      </c>
      <c r="L120" s="16">
        <v>0</v>
      </c>
      <c r="M120" s="16">
        <v>10500040.84</v>
      </c>
      <c r="N120" s="15">
        <v>0</v>
      </c>
      <c r="O120" s="15">
        <v>10500040.84</v>
      </c>
      <c r="P120" s="15">
        <v>0</v>
      </c>
      <c r="Q120" s="15">
        <v>8673388.8399999999</v>
      </c>
      <c r="R120" s="15">
        <v>1826652</v>
      </c>
      <c r="S120" s="15">
        <v>8673388.8399999999</v>
      </c>
      <c r="T120" s="15">
        <v>0</v>
      </c>
      <c r="U120" s="15">
        <v>12119.08</v>
      </c>
    </row>
    <row r="121" spans="1:21" s="10" customFormat="1" ht="24" x14ac:dyDescent="0.2">
      <c r="A121" s="17" t="s">
        <v>212</v>
      </c>
      <c r="B121" s="17" t="s">
        <v>211</v>
      </c>
      <c r="C121" s="17" t="s">
        <v>274</v>
      </c>
      <c r="D121" s="17" t="s">
        <v>275</v>
      </c>
      <c r="E121" s="4">
        <v>20</v>
      </c>
      <c r="F121" s="18">
        <v>1000000</v>
      </c>
      <c r="G121" s="18">
        <f t="shared" si="7"/>
        <v>31600000</v>
      </c>
      <c r="H121" s="18">
        <v>0</v>
      </c>
      <c r="I121" s="18">
        <v>32600000</v>
      </c>
      <c r="J121" s="18">
        <v>10500040.84</v>
      </c>
      <c r="K121" s="18">
        <v>22099959.16</v>
      </c>
      <c r="L121" s="19">
        <v>0</v>
      </c>
      <c r="M121" s="19">
        <v>10500040.84</v>
      </c>
      <c r="N121" s="18">
        <v>0</v>
      </c>
      <c r="O121" s="18">
        <v>10500040.84</v>
      </c>
      <c r="P121" s="18">
        <v>0</v>
      </c>
      <c r="Q121" s="18">
        <v>8673388.8399999999</v>
      </c>
      <c r="R121" s="18">
        <v>1826652</v>
      </c>
      <c r="S121" s="18">
        <v>8673388.8399999999</v>
      </c>
      <c r="T121" s="18">
        <v>0</v>
      </c>
      <c r="U121" s="18">
        <v>12119.08</v>
      </c>
    </row>
    <row r="122" spans="1:21" s="10" customFormat="1" ht="12" x14ac:dyDescent="0.2">
      <c r="A122" s="13" t="s">
        <v>213</v>
      </c>
      <c r="B122" s="13" t="s">
        <v>214</v>
      </c>
      <c r="C122" s="13" t="s">
        <v>274</v>
      </c>
      <c r="D122" s="13" t="s">
        <v>275</v>
      </c>
      <c r="E122" s="14">
        <v>20</v>
      </c>
      <c r="F122" s="15">
        <f>+F123+F126</f>
        <v>10266000000</v>
      </c>
      <c r="G122" s="15">
        <f>+I122-F122-H122</f>
        <v>-8576592616</v>
      </c>
      <c r="H122" s="15">
        <v>-1000000000</v>
      </c>
      <c r="I122" s="15">
        <v>689407384</v>
      </c>
      <c r="J122" s="15">
        <v>490958047.57999998</v>
      </c>
      <c r="K122" s="15">
        <v>198449336.42000002</v>
      </c>
      <c r="L122" s="16">
        <v>0</v>
      </c>
      <c r="M122" s="16">
        <v>490957984.57999998</v>
      </c>
      <c r="N122" s="15">
        <v>63</v>
      </c>
      <c r="O122" s="15">
        <v>490957984.57999998</v>
      </c>
      <c r="P122" s="15">
        <v>0</v>
      </c>
      <c r="Q122" s="15">
        <v>490957984.57999998</v>
      </c>
      <c r="R122" s="15">
        <v>0</v>
      </c>
      <c r="S122" s="15">
        <v>490957984.57999998</v>
      </c>
      <c r="T122" s="15">
        <v>0</v>
      </c>
      <c r="U122" s="15">
        <v>0</v>
      </c>
    </row>
    <row r="123" spans="1:21" s="10" customFormat="1" ht="12" x14ac:dyDescent="0.2">
      <c r="A123" s="13" t="s">
        <v>215</v>
      </c>
      <c r="B123" s="13" t="s">
        <v>216</v>
      </c>
      <c r="C123" s="13" t="s">
        <v>274</v>
      </c>
      <c r="D123" s="13" t="s">
        <v>275</v>
      </c>
      <c r="E123" s="14">
        <v>20</v>
      </c>
      <c r="F123" s="15">
        <v>255000000</v>
      </c>
      <c r="G123" s="15">
        <f t="shared" si="7"/>
        <v>-48228614</v>
      </c>
      <c r="H123" s="15">
        <v>0</v>
      </c>
      <c r="I123" s="15">
        <v>206771386</v>
      </c>
      <c r="J123" s="15">
        <v>206771386</v>
      </c>
      <c r="K123" s="15">
        <v>0</v>
      </c>
      <c r="L123" s="16">
        <v>0</v>
      </c>
      <c r="M123" s="16">
        <v>206771386</v>
      </c>
      <c r="N123" s="15">
        <v>0</v>
      </c>
      <c r="O123" s="15">
        <v>206771386</v>
      </c>
      <c r="P123" s="15">
        <v>0</v>
      </c>
      <c r="Q123" s="15">
        <v>206771386</v>
      </c>
      <c r="R123" s="15">
        <v>0</v>
      </c>
      <c r="S123" s="15">
        <v>206771386</v>
      </c>
      <c r="T123" s="15">
        <v>0</v>
      </c>
      <c r="U123" s="15">
        <v>0</v>
      </c>
    </row>
    <row r="124" spans="1:21" s="10" customFormat="1" ht="12" x14ac:dyDescent="0.2">
      <c r="A124" s="13" t="s">
        <v>217</v>
      </c>
      <c r="B124" s="13" t="s">
        <v>218</v>
      </c>
      <c r="C124" s="13" t="s">
        <v>274</v>
      </c>
      <c r="D124" s="13" t="s">
        <v>275</v>
      </c>
      <c r="E124" s="14">
        <v>20</v>
      </c>
      <c r="F124" s="15">
        <v>255000000</v>
      </c>
      <c r="G124" s="15">
        <f t="shared" si="7"/>
        <v>-48228614</v>
      </c>
      <c r="H124" s="15">
        <v>0</v>
      </c>
      <c r="I124" s="15">
        <v>206771386</v>
      </c>
      <c r="J124" s="15">
        <v>206771386</v>
      </c>
      <c r="K124" s="15">
        <v>0</v>
      </c>
      <c r="L124" s="16">
        <v>0</v>
      </c>
      <c r="M124" s="16">
        <v>206771386</v>
      </c>
      <c r="N124" s="15">
        <v>0</v>
      </c>
      <c r="O124" s="15">
        <v>206771386</v>
      </c>
      <c r="P124" s="15">
        <v>0</v>
      </c>
      <c r="Q124" s="15">
        <v>206771386</v>
      </c>
      <c r="R124" s="15">
        <v>0</v>
      </c>
      <c r="S124" s="15">
        <v>206771386</v>
      </c>
      <c r="T124" s="15">
        <v>0</v>
      </c>
      <c r="U124" s="15">
        <v>0</v>
      </c>
    </row>
    <row r="125" spans="1:21" s="10" customFormat="1" ht="12" x14ac:dyDescent="0.2">
      <c r="A125" s="17" t="s">
        <v>219</v>
      </c>
      <c r="B125" s="17" t="s">
        <v>220</v>
      </c>
      <c r="C125" s="17" t="s">
        <v>274</v>
      </c>
      <c r="D125" s="17" t="s">
        <v>275</v>
      </c>
      <c r="E125" s="4">
        <v>20</v>
      </c>
      <c r="F125" s="18">
        <v>255000000</v>
      </c>
      <c r="G125" s="18">
        <f t="shared" si="7"/>
        <v>-48228614</v>
      </c>
      <c r="H125" s="18">
        <v>0</v>
      </c>
      <c r="I125" s="18">
        <v>206771386</v>
      </c>
      <c r="J125" s="18">
        <v>206771386</v>
      </c>
      <c r="K125" s="18">
        <v>0</v>
      </c>
      <c r="L125" s="19">
        <v>0</v>
      </c>
      <c r="M125" s="19">
        <v>206771386</v>
      </c>
      <c r="N125" s="18">
        <v>0</v>
      </c>
      <c r="O125" s="18">
        <v>206771386</v>
      </c>
      <c r="P125" s="18">
        <v>0</v>
      </c>
      <c r="Q125" s="18">
        <v>206771386</v>
      </c>
      <c r="R125" s="18">
        <v>0</v>
      </c>
      <c r="S125" s="18">
        <v>206771386</v>
      </c>
      <c r="T125" s="18">
        <v>0</v>
      </c>
      <c r="U125" s="18">
        <v>0</v>
      </c>
    </row>
    <row r="126" spans="1:21" s="10" customFormat="1" ht="12" x14ac:dyDescent="0.2">
      <c r="A126" s="13" t="s">
        <v>221</v>
      </c>
      <c r="B126" s="13" t="s">
        <v>222</v>
      </c>
      <c r="C126" s="13" t="s">
        <v>274</v>
      </c>
      <c r="D126" s="13" t="s">
        <v>275</v>
      </c>
      <c r="E126" s="14">
        <v>20</v>
      </c>
      <c r="F126" s="15">
        <f>F127+F131</f>
        <v>10011000000</v>
      </c>
      <c r="G126" s="15">
        <f>+I126-F126-H126</f>
        <v>-8528364002</v>
      </c>
      <c r="H126" s="15">
        <v>-1000000000</v>
      </c>
      <c r="I126" s="15">
        <v>482635998</v>
      </c>
      <c r="J126" s="15">
        <v>284186661.57999998</v>
      </c>
      <c r="K126" s="15">
        <v>198449336.42000002</v>
      </c>
      <c r="L126" s="16">
        <v>0</v>
      </c>
      <c r="M126" s="16">
        <v>284186598.57999998</v>
      </c>
      <c r="N126" s="15">
        <v>63</v>
      </c>
      <c r="O126" s="15">
        <v>284186598.57999998</v>
      </c>
      <c r="P126" s="15">
        <v>0</v>
      </c>
      <c r="Q126" s="15">
        <v>284186598.57999998</v>
      </c>
      <c r="R126" s="15">
        <v>0</v>
      </c>
      <c r="S126" s="15">
        <v>284186598.57999998</v>
      </c>
      <c r="T126" s="15">
        <v>0</v>
      </c>
      <c r="U126" s="15">
        <v>0</v>
      </c>
    </row>
    <row r="127" spans="1:21" s="10" customFormat="1" ht="12" x14ac:dyDescent="0.2">
      <c r="A127" s="13" t="s">
        <v>223</v>
      </c>
      <c r="B127" s="13" t="s">
        <v>224</v>
      </c>
      <c r="C127" s="13" t="s">
        <v>274</v>
      </c>
      <c r="D127" s="13" t="s">
        <v>275</v>
      </c>
      <c r="E127" s="14">
        <v>20</v>
      </c>
      <c r="F127" s="15">
        <f>+F128</f>
        <v>11000000</v>
      </c>
      <c r="G127" s="15">
        <f>+I127-F127+H127</f>
        <v>431692742.63</v>
      </c>
      <c r="H127" s="15">
        <v>0</v>
      </c>
      <c r="I127" s="15">
        <v>442692742.63</v>
      </c>
      <c r="J127" s="15">
        <v>284186661.57999998</v>
      </c>
      <c r="K127" s="15">
        <v>158506081.05000001</v>
      </c>
      <c r="L127" s="16">
        <v>0</v>
      </c>
      <c r="M127" s="16">
        <v>284186598.57999998</v>
      </c>
      <c r="N127" s="15">
        <v>63</v>
      </c>
      <c r="O127" s="15">
        <v>284186598.57999998</v>
      </c>
      <c r="P127" s="15">
        <v>0</v>
      </c>
      <c r="Q127" s="15">
        <v>284186598.57999998</v>
      </c>
      <c r="R127" s="15">
        <v>0</v>
      </c>
      <c r="S127" s="15">
        <v>284186598.57999998</v>
      </c>
      <c r="T127" s="15">
        <v>0</v>
      </c>
      <c r="U127" s="15">
        <v>0</v>
      </c>
    </row>
    <row r="128" spans="1:21" s="10" customFormat="1" ht="12" x14ac:dyDescent="0.2">
      <c r="A128" s="17" t="s">
        <v>225</v>
      </c>
      <c r="B128" s="17" t="s">
        <v>224</v>
      </c>
      <c r="C128" s="17" t="s">
        <v>274</v>
      </c>
      <c r="D128" s="17" t="s">
        <v>275</v>
      </c>
      <c r="E128" s="4">
        <v>20</v>
      </c>
      <c r="F128" s="18">
        <v>11000000</v>
      </c>
      <c r="G128" s="18">
        <f t="shared" ref="G128:G147" si="8">+I128-F128+H128</f>
        <v>431692742.63</v>
      </c>
      <c r="H128" s="18">
        <v>0</v>
      </c>
      <c r="I128" s="18">
        <v>442692742.63</v>
      </c>
      <c r="J128" s="18">
        <v>284186661.57999998</v>
      </c>
      <c r="K128" s="18">
        <v>158506081.05000001</v>
      </c>
      <c r="L128" s="19">
        <v>0</v>
      </c>
      <c r="M128" s="19">
        <v>284186598.57999998</v>
      </c>
      <c r="N128" s="18">
        <v>63</v>
      </c>
      <c r="O128" s="18">
        <v>284186598.57999998</v>
      </c>
      <c r="P128" s="18">
        <v>0</v>
      </c>
      <c r="Q128" s="18">
        <v>284186598.57999998</v>
      </c>
      <c r="R128" s="18">
        <v>0</v>
      </c>
      <c r="S128" s="18">
        <v>284186598.57999998</v>
      </c>
      <c r="T128" s="18">
        <v>0</v>
      </c>
      <c r="U128" s="18">
        <v>0</v>
      </c>
    </row>
    <row r="129" spans="1:21" s="10" customFormat="1" ht="12" x14ac:dyDescent="0.2">
      <c r="A129" s="17" t="s">
        <v>326</v>
      </c>
      <c r="B129" s="17" t="s">
        <v>327</v>
      </c>
      <c r="C129" s="17" t="s">
        <v>274</v>
      </c>
      <c r="D129" s="17" t="s">
        <v>275</v>
      </c>
      <c r="E129" s="4">
        <v>20</v>
      </c>
      <c r="F129" s="18">
        <v>0</v>
      </c>
      <c r="G129" s="18">
        <f t="shared" si="8"/>
        <v>221692742.63</v>
      </c>
      <c r="H129" s="18"/>
      <c r="I129" s="18">
        <v>221692742.63</v>
      </c>
      <c r="J129" s="18">
        <v>73052727.540000007</v>
      </c>
      <c r="K129" s="18">
        <v>148640015.09</v>
      </c>
      <c r="L129" s="19">
        <v>0</v>
      </c>
      <c r="M129" s="19">
        <v>73052727.540000007</v>
      </c>
      <c r="N129" s="18">
        <v>0</v>
      </c>
      <c r="O129" s="18">
        <v>73052727.540000007</v>
      </c>
      <c r="P129" s="18">
        <v>0</v>
      </c>
      <c r="Q129" s="18">
        <v>73052727.540000007</v>
      </c>
      <c r="R129" s="18">
        <v>0</v>
      </c>
      <c r="S129" s="18">
        <v>73052727.540000007</v>
      </c>
      <c r="T129" s="18">
        <v>0</v>
      </c>
      <c r="U129" s="18">
        <v>0</v>
      </c>
    </row>
    <row r="130" spans="1:21" s="10" customFormat="1" ht="12" x14ac:dyDescent="0.2">
      <c r="A130" s="17" t="s">
        <v>328</v>
      </c>
      <c r="B130" s="17" t="s">
        <v>329</v>
      </c>
      <c r="C130" s="17" t="s">
        <v>274</v>
      </c>
      <c r="D130" s="17" t="s">
        <v>275</v>
      </c>
      <c r="E130" s="4">
        <v>20</v>
      </c>
      <c r="F130" s="18">
        <v>0</v>
      </c>
      <c r="G130" s="18">
        <f t="shared" si="8"/>
        <v>221000000</v>
      </c>
      <c r="H130" s="18"/>
      <c r="I130" s="18">
        <v>221000000</v>
      </c>
      <c r="J130" s="18">
        <v>211133934.03999999</v>
      </c>
      <c r="K130" s="18">
        <v>9866065.9600000009</v>
      </c>
      <c r="L130" s="19">
        <v>0</v>
      </c>
      <c r="M130" s="19">
        <v>211133871.03999999</v>
      </c>
      <c r="N130" s="18">
        <v>63</v>
      </c>
      <c r="O130" s="18">
        <v>211133871.03999999</v>
      </c>
      <c r="P130" s="18">
        <v>0</v>
      </c>
      <c r="Q130" s="18">
        <v>211133871.03999999</v>
      </c>
      <c r="R130" s="18">
        <v>0</v>
      </c>
      <c r="S130" s="18">
        <v>211133871.03999999</v>
      </c>
      <c r="T130" s="18">
        <v>0</v>
      </c>
      <c r="U130" s="18">
        <v>0</v>
      </c>
    </row>
    <row r="131" spans="1:21" s="10" customFormat="1" ht="24" x14ac:dyDescent="0.2">
      <c r="A131" s="13" t="s">
        <v>297</v>
      </c>
      <c r="B131" s="13" t="s">
        <v>298</v>
      </c>
      <c r="C131" s="13" t="s">
        <v>274</v>
      </c>
      <c r="D131" s="13" t="s">
        <v>275</v>
      </c>
      <c r="E131" s="14">
        <v>20</v>
      </c>
      <c r="F131" s="15">
        <f>+F132</f>
        <v>10000000000</v>
      </c>
      <c r="G131" s="15">
        <f t="shared" ref="G131:G137" si="9">+I131-F131-H131</f>
        <v>-8960056744.6299992</v>
      </c>
      <c r="H131" s="15">
        <v>-1000000000</v>
      </c>
      <c r="I131" s="15">
        <v>39943255.370000005</v>
      </c>
      <c r="J131" s="15">
        <v>0</v>
      </c>
      <c r="K131" s="15">
        <v>39943255.370000005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3" t="s">
        <v>295</v>
      </c>
      <c r="B132" s="13" t="s">
        <v>296</v>
      </c>
      <c r="C132" s="13" t="s">
        <v>274</v>
      </c>
      <c r="D132" s="13" t="s">
        <v>275</v>
      </c>
      <c r="E132" s="14">
        <v>20</v>
      </c>
      <c r="F132" s="15">
        <v>10000000000</v>
      </c>
      <c r="G132" s="15">
        <f t="shared" si="9"/>
        <v>-8960056744.6299992</v>
      </c>
      <c r="H132" s="15">
        <v>-1000000000</v>
      </c>
      <c r="I132" s="15">
        <v>39943255.370000005</v>
      </c>
      <c r="J132" s="15">
        <v>0</v>
      </c>
      <c r="K132" s="15">
        <v>39943255.370000005</v>
      </c>
      <c r="L132" s="16">
        <v>0</v>
      </c>
      <c r="M132" s="16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</row>
    <row r="133" spans="1:21" s="10" customFormat="1" ht="12" x14ac:dyDescent="0.2">
      <c r="A133" s="30" t="s">
        <v>226</v>
      </c>
      <c r="B133" s="30" t="s">
        <v>227</v>
      </c>
      <c r="C133" s="30" t="s">
        <v>274</v>
      </c>
      <c r="D133" s="30" t="s">
        <v>275</v>
      </c>
      <c r="E133" s="31">
        <v>21</v>
      </c>
      <c r="F133" s="32">
        <v>42000000000</v>
      </c>
      <c r="G133" s="32">
        <f t="shared" si="9"/>
        <v>0</v>
      </c>
      <c r="H133" s="32">
        <v>-7010004200</v>
      </c>
      <c r="I133" s="32">
        <v>34989995800</v>
      </c>
      <c r="J133" s="32">
        <v>31888799051.349998</v>
      </c>
      <c r="K133" s="32">
        <v>3101196748.6500001</v>
      </c>
      <c r="L133" s="33">
        <v>0</v>
      </c>
      <c r="M133" s="33">
        <v>31407339430.099998</v>
      </c>
      <c r="N133" s="32">
        <v>481459621.25</v>
      </c>
      <c r="O133" s="32">
        <v>31407339430.099998</v>
      </c>
      <c r="P133" s="32">
        <v>0</v>
      </c>
      <c r="Q133" s="32">
        <v>29091186730.099998</v>
      </c>
      <c r="R133" s="32">
        <v>2316152700</v>
      </c>
      <c r="S133" s="32">
        <v>29091186730.099998</v>
      </c>
      <c r="T133" s="32">
        <v>0</v>
      </c>
      <c r="U133" s="32">
        <v>66065413.530000001</v>
      </c>
    </row>
    <row r="134" spans="1:21" s="10" customFormat="1" ht="24" x14ac:dyDescent="0.2">
      <c r="A134" s="13" t="s">
        <v>228</v>
      </c>
      <c r="B134" s="13" t="s">
        <v>229</v>
      </c>
      <c r="C134" s="13" t="s">
        <v>274</v>
      </c>
      <c r="D134" s="13" t="s">
        <v>275</v>
      </c>
      <c r="E134" s="14">
        <v>21</v>
      </c>
      <c r="F134" s="15">
        <v>3500000000</v>
      </c>
      <c r="G134" s="15">
        <f t="shared" si="9"/>
        <v>0</v>
      </c>
      <c r="H134" s="15">
        <v>-2500000000</v>
      </c>
      <c r="I134" s="15">
        <v>1000000000</v>
      </c>
      <c r="J134" s="15">
        <v>999410516.80999994</v>
      </c>
      <c r="K134" s="15">
        <v>589483.18999999994</v>
      </c>
      <c r="L134" s="16">
        <v>0</v>
      </c>
      <c r="M134" s="16">
        <v>991288766.80999994</v>
      </c>
      <c r="N134" s="15">
        <v>8121750</v>
      </c>
      <c r="O134" s="15">
        <v>991288766.80999994</v>
      </c>
      <c r="P134" s="15">
        <v>0</v>
      </c>
      <c r="Q134" s="15">
        <v>901289689.80999994</v>
      </c>
      <c r="R134" s="15">
        <v>89999077</v>
      </c>
      <c r="S134" s="15">
        <v>901289689.80999994</v>
      </c>
      <c r="T134" s="15">
        <v>0</v>
      </c>
      <c r="U134" s="15">
        <v>0</v>
      </c>
    </row>
    <row r="135" spans="1:21" s="10" customFormat="1" ht="12" x14ac:dyDescent="0.2">
      <c r="A135" s="13" t="s">
        <v>230</v>
      </c>
      <c r="B135" s="13" t="s">
        <v>231</v>
      </c>
      <c r="C135" s="13" t="s">
        <v>274</v>
      </c>
      <c r="D135" s="13" t="s">
        <v>275</v>
      </c>
      <c r="E135" s="14">
        <v>21</v>
      </c>
      <c r="F135" s="15">
        <v>3500000000</v>
      </c>
      <c r="G135" s="15">
        <f t="shared" si="9"/>
        <v>0</v>
      </c>
      <c r="H135" s="15">
        <v>-2500000000</v>
      </c>
      <c r="I135" s="15">
        <v>1000000000</v>
      </c>
      <c r="J135" s="15">
        <v>999410516.80999994</v>
      </c>
      <c r="K135" s="15">
        <v>589483.18999999994</v>
      </c>
      <c r="L135" s="16">
        <v>0</v>
      </c>
      <c r="M135" s="16">
        <v>991288766.80999994</v>
      </c>
      <c r="N135" s="15">
        <v>8121750</v>
      </c>
      <c r="O135" s="15">
        <v>991288766.80999994</v>
      </c>
      <c r="P135" s="15">
        <v>0</v>
      </c>
      <c r="Q135" s="15">
        <v>901289689.80999994</v>
      </c>
      <c r="R135" s="15">
        <v>89999077</v>
      </c>
      <c r="S135" s="15">
        <v>901289689.80999994</v>
      </c>
      <c r="T135" s="15">
        <v>0</v>
      </c>
      <c r="U135" s="15">
        <v>0</v>
      </c>
    </row>
    <row r="136" spans="1:21" s="10" customFormat="1" ht="36" x14ac:dyDescent="0.2">
      <c r="A136" s="17" t="s">
        <v>232</v>
      </c>
      <c r="B136" s="17" t="s">
        <v>233</v>
      </c>
      <c r="C136" s="17" t="s">
        <v>274</v>
      </c>
      <c r="D136" s="17" t="s">
        <v>275</v>
      </c>
      <c r="E136" s="4">
        <v>21</v>
      </c>
      <c r="F136" s="18">
        <v>3500000000</v>
      </c>
      <c r="G136" s="18">
        <f t="shared" si="9"/>
        <v>0</v>
      </c>
      <c r="H136" s="18">
        <v>-2500000000</v>
      </c>
      <c r="I136" s="18">
        <v>1000000000</v>
      </c>
      <c r="J136" s="18">
        <v>999410516.80999994</v>
      </c>
      <c r="K136" s="18">
        <v>589483.18999999994</v>
      </c>
      <c r="L136" s="19">
        <v>0</v>
      </c>
      <c r="M136" s="19">
        <v>991288766.80999994</v>
      </c>
      <c r="N136" s="18">
        <v>8121750</v>
      </c>
      <c r="O136" s="18">
        <v>991288766.80999994</v>
      </c>
      <c r="P136" s="18">
        <v>0</v>
      </c>
      <c r="Q136" s="18">
        <v>901289689.80999994</v>
      </c>
      <c r="R136" s="18">
        <v>89999077</v>
      </c>
      <c r="S136" s="18">
        <v>901289689.80999994</v>
      </c>
      <c r="T136" s="18">
        <v>0</v>
      </c>
      <c r="U136" s="18">
        <v>0</v>
      </c>
    </row>
    <row r="137" spans="1:21" s="10" customFormat="1" ht="36" x14ac:dyDescent="0.2">
      <c r="A137" s="13" t="s">
        <v>234</v>
      </c>
      <c r="B137" s="13" t="s">
        <v>235</v>
      </c>
      <c r="C137" s="13" t="s">
        <v>274</v>
      </c>
      <c r="D137" s="13" t="s">
        <v>275</v>
      </c>
      <c r="E137" s="14">
        <v>21</v>
      </c>
      <c r="F137" s="15">
        <v>9069603594</v>
      </c>
      <c r="G137" s="15">
        <f t="shared" si="9"/>
        <v>0</v>
      </c>
      <c r="H137" s="15">
        <v>-65000000</v>
      </c>
      <c r="I137" s="15">
        <v>9004603594</v>
      </c>
      <c r="J137" s="15">
        <v>8712966856.5200005</v>
      </c>
      <c r="K137" s="15">
        <v>291636737.48000002</v>
      </c>
      <c r="L137" s="16">
        <v>0</v>
      </c>
      <c r="M137" s="16">
        <v>8666811560.2700005</v>
      </c>
      <c r="N137" s="15">
        <v>46155296.25</v>
      </c>
      <c r="O137" s="15">
        <v>8666811560.2700005</v>
      </c>
      <c r="P137" s="15">
        <v>0</v>
      </c>
      <c r="Q137" s="15">
        <v>7619468736.2700005</v>
      </c>
      <c r="R137" s="15">
        <v>1047342824</v>
      </c>
      <c r="S137" s="15">
        <v>7619468736.2700005</v>
      </c>
      <c r="T137" s="15">
        <v>0</v>
      </c>
      <c r="U137" s="15">
        <v>0</v>
      </c>
    </row>
    <row r="138" spans="1:21" s="10" customFormat="1" ht="12" x14ac:dyDescent="0.2">
      <c r="A138" s="13" t="s">
        <v>236</v>
      </c>
      <c r="B138" s="13" t="s">
        <v>237</v>
      </c>
      <c r="C138" s="13" t="s">
        <v>274</v>
      </c>
      <c r="D138" s="13" t="s">
        <v>275</v>
      </c>
      <c r="E138" s="14">
        <v>21</v>
      </c>
      <c r="F138" s="15">
        <v>2500000000</v>
      </c>
      <c r="G138" s="15">
        <f t="shared" si="8"/>
        <v>0</v>
      </c>
      <c r="H138" s="15">
        <v>0</v>
      </c>
      <c r="I138" s="15">
        <v>2500000000</v>
      </c>
      <c r="J138" s="15">
        <v>2445704825.0500002</v>
      </c>
      <c r="K138" s="15">
        <v>54295174.950000003</v>
      </c>
      <c r="L138" s="16">
        <v>0</v>
      </c>
      <c r="M138" s="16">
        <v>2441758896.0500002</v>
      </c>
      <c r="N138" s="15">
        <v>3945929</v>
      </c>
      <c r="O138" s="15">
        <v>2441758896.0500002</v>
      </c>
      <c r="P138" s="15">
        <v>0</v>
      </c>
      <c r="Q138" s="15">
        <v>2018405559.05</v>
      </c>
      <c r="R138" s="15">
        <v>423353337</v>
      </c>
      <c r="S138" s="15">
        <v>2018405559.05</v>
      </c>
      <c r="T138" s="15">
        <v>0</v>
      </c>
      <c r="U138" s="15">
        <v>0</v>
      </c>
    </row>
    <row r="139" spans="1:21" s="10" customFormat="1" ht="48" x14ac:dyDescent="0.2">
      <c r="A139" s="17" t="s">
        <v>238</v>
      </c>
      <c r="B139" s="17" t="s">
        <v>239</v>
      </c>
      <c r="C139" s="17" t="s">
        <v>274</v>
      </c>
      <c r="D139" s="17" t="s">
        <v>275</v>
      </c>
      <c r="E139" s="4">
        <v>21</v>
      </c>
      <c r="F139" s="18">
        <v>2500000000</v>
      </c>
      <c r="G139" s="18">
        <f t="shared" si="8"/>
        <v>0</v>
      </c>
      <c r="H139" s="18">
        <v>0</v>
      </c>
      <c r="I139" s="18">
        <v>2500000000</v>
      </c>
      <c r="J139" s="18">
        <v>2445704825.0500002</v>
      </c>
      <c r="K139" s="18">
        <v>54295174.950000003</v>
      </c>
      <c r="L139" s="19">
        <v>0</v>
      </c>
      <c r="M139" s="19">
        <v>2441758896.0500002</v>
      </c>
      <c r="N139" s="18">
        <v>3945929</v>
      </c>
      <c r="O139" s="18">
        <v>2441758896.0500002</v>
      </c>
      <c r="P139" s="18">
        <v>0</v>
      </c>
      <c r="Q139" s="18">
        <v>2018405559.05</v>
      </c>
      <c r="R139" s="18">
        <v>423353337</v>
      </c>
      <c r="S139" s="18">
        <v>2018405559.05</v>
      </c>
      <c r="T139" s="18">
        <v>0</v>
      </c>
      <c r="U139" s="18">
        <v>0</v>
      </c>
    </row>
    <row r="140" spans="1:21" s="10" customFormat="1" ht="12" x14ac:dyDescent="0.2">
      <c r="A140" s="13" t="s">
        <v>240</v>
      </c>
      <c r="B140" s="13" t="s">
        <v>231</v>
      </c>
      <c r="C140" s="13" t="s">
        <v>274</v>
      </c>
      <c r="D140" s="13" t="s">
        <v>275</v>
      </c>
      <c r="E140" s="14">
        <v>21</v>
      </c>
      <c r="F140" s="15">
        <v>6569603594</v>
      </c>
      <c r="G140" s="15">
        <f t="shared" ref="G140:G144" si="10">+I140-F140-H140</f>
        <v>0</v>
      </c>
      <c r="H140" s="15">
        <v>-65000000</v>
      </c>
      <c r="I140" s="15">
        <v>6504603594</v>
      </c>
      <c r="J140" s="15">
        <v>6267262031.4700003</v>
      </c>
      <c r="K140" s="15">
        <v>237341562.53</v>
      </c>
      <c r="L140" s="16">
        <v>0</v>
      </c>
      <c r="M140" s="16">
        <v>6225052664.2200003</v>
      </c>
      <c r="N140" s="15">
        <v>42209367.25</v>
      </c>
      <c r="O140" s="15">
        <v>6225052664.2200003</v>
      </c>
      <c r="P140" s="15">
        <v>0</v>
      </c>
      <c r="Q140" s="15">
        <v>5601063177.2200003</v>
      </c>
      <c r="R140" s="15">
        <v>623989487</v>
      </c>
      <c r="S140" s="15">
        <v>5601063177.2200003</v>
      </c>
      <c r="T140" s="15">
        <v>0</v>
      </c>
      <c r="U140" s="15">
        <v>0</v>
      </c>
    </row>
    <row r="141" spans="1:21" s="10" customFormat="1" ht="36" x14ac:dyDescent="0.2">
      <c r="A141" s="17" t="s">
        <v>241</v>
      </c>
      <c r="B141" s="17" t="s">
        <v>242</v>
      </c>
      <c r="C141" s="17" t="s">
        <v>274</v>
      </c>
      <c r="D141" s="17" t="s">
        <v>275</v>
      </c>
      <c r="E141" s="4">
        <v>21</v>
      </c>
      <c r="F141" s="18">
        <v>6569603594</v>
      </c>
      <c r="G141" s="18">
        <f t="shared" si="10"/>
        <v>0</v>
      </c>
      <c r="H141" s="18">
        <v>-65000000</v>
      </c>
      <c r="I141" s="18">
        <v>6504603594</v>
      </c>
      <c r="J141" s="18">
        <v>6267262031.4700003</v>
      </c>
      <c r="K141" s="18">
        <v>237341562.53</v>
      </c>
      <c r="L141" s="19">
        <v>0</v>
      </c>
      <c r="M141" s="19">
        <v>6225052664.2200003</v>
      </c>
      <c r="N141" s="18">
        <v>42209367.25</v>
      </c>
      <c r="O141" s="18">
        <v>6225052664.2200003</v>
      </c>
      <c r="P141" s="18">
        <v>0</v>
      </c>
      <c r="Q141" s="18">
        <v>5601063177.2200003</v>
      </c>
      <c r="R141" s="18">
        <v>623989487</v>
      </c>
      <c r="S141" s="18">
        <v>5601063177.2200003</v>
      </c>
      <c r="T141" s="18">
        <v>0</v>
      </c>
      <c r="U141" s="18">
        <v>0</v>
      </c>
    </row>
    <row r="142" spans="1:21" s="10" customFormat="1" ht="24" x14ac:dyDescent="0.2">
      <c r="A142" s="13" t="s">
        <v>243</v>
      </c>
      <c r="B142" s="13" t="s">
        <v>244</v>
      </c>
      <c r="C142" s="13" t="s">
        <v>274</v>
      </c>
      <c r="D142" s="13" t="s">
        <v>275</v>
      </c>
      <c r="E142" s="14">
        <v>21</v>
      </c>
      <c r="F142" s="15">
        <v>2527835050</v>
      </c>
      <c r="G142" s="15">
        <f t="shared" si="10"/>
        <v>0</v>
      </c>
      <c r="H142" s="15">
        <v>-922000000</v>
      </c>
      <c r="I142" s="15">
        <v>1605835050</v>
      </c>
      <c r="J142" s="15">
        <v>1403351383.6400001</v>
      </c>
      <c r="K142" s="15">
        <v>202483666.36000001</v>
      </c>
      <c r="L142" s="16">
        <v>0</v>
      </c>
      <c r="M142" s="16">
        <v>1397851383.6400001</v>
      </c>
      <c r="N142" s="15">
        <v>5500000</v>
      </c>
      <c r="O142" s="15">
        <v>1397851383.6400001</v>
      </c>
      <c r="P142" s="15">
        <v>0</v>
      </c>
      <c r="Q142" s="15">
        <v>1302829391.6400001</v>
      </c>
      <c r="R142" s="15">
        <v>95021992</v>
      </c>
      <c r="S142" s="15">
        <v>1302829391.6400001</v>
      </c>
      <c r="T142" s="15">
        <v>0</v>
      </c>
      <c r="U142" s="15">
        <v>8089671</v>
      </c>
    </row>
    <row r="143" spans="1:21" s="10" customFormat="1" ht="12" x14ac:dyDescent="0.2">
      <c r="A143" s="13" t="s">
        <v>245</v>
      </c>
      <c r="B143" s="13" t="s">
        <v>231</v>
      </c>
      <c r="C143" s="13" t="s">
        <v>274</v>
      </c>
      <c r="D143" s="13" t="s">
        <v>275</v>
      </c>
      <c r="E143" s="14">
        <v>21</v>
      </c>
      <c r="F143" s="15">
        <v>2527835050</v>
      </c>
      <c r="G143" s="15">
        <f t="shared" si="10"/>
        <v>0</v>
      </c>
      <c r="H143" s="15">
        <v>-922000000</v>
      </c>
      <c r="I143" s="15">
        <v>1605835050</v>
      </c>
      <c r="J143" s="15">
        <v>1403351383.6400001</v>
      </c>
      <c r="K143" s="15">
        <v>202483666.36000001</v>
      </c>
      <c r="L143" s="16">
        <v>0</v>
      </c>
      <c r="M143" s="16">
        <v>1397851383.6400001</v>
      </c>
      <c r="N143" s="15">
        <v>5500000</v>
      </c>
      <c r="O143" s="15">
        <v>1397851383.6400001</v>
      </c>
      <c r="P143" s="15">
        <v>0</v>
      </c>
      <c r="Q143" s="15">
        <v>1302829391.6400001</v>
      </c>
      <c r="R143" s="15">
        <v>95021992</v>
      </c>
      <c r="S143" s="15">
        <v>1302829391.6400001</v>
      </c>
      <c r="T143" s="15">
        <v>0</v>
      </c>
      <c r="U143" s="15">
        <v>8089671</v>
      </c>
    </row>
    <row r="144" spans="1:21" s="10" customFormat="1" ht="36" x14ac:dyDescent="0.2">
      <c r="A144" s="17" t="s">
        <v>246</v>
      </c>
      <c r="B144" s="17" t="s">
        <v>247</v>
      </c>
      <c r="C144" s="17" t="s">
        <v>274</v>
      </c>
      <c r="D144" s="17" t="s">
        <v>275</v>
      </c>
      <c r="E144" s="4">
        <v>21</v>
      </c>
      <c r="F144" s="18">
        <v>2527835050</v>
      </c>
      <c r="G144" s="18">
        <f t="shared" si="10"/>
        <v>0</v>
      </c>
      <c r="H144" s="18">
        <v>-922000000</v>
      </c>
      <c r="I144" s="18">
        <v>1605835050</v>
      </c>
      <c r="J144" s="18">
        <v>1403351383.6400001</v>
      </c>
      <c r="K144" s="18">
        <v>202483666.36000001</v>
      </c>
      <c r="L144" s="19">
        <v>0</v>
      </c>
      <c r="M144" s="19">
        <v>1397851383.6400001</v>
      </c>
      <c r="N144" s="18">
        <v>5500000</v>
      </c>
      <c r="O144" s="18">
        <v>1397851383.6400001</v>
      </c>
      <c r="P144" s="18">
        <v>0</v>
      </c>
      <c r="Q144" s="18">
        <v>1302829391.6400001</v>
      </c>
      <c r="R144" s="18">
        <v>95021992</v>
      </c>
      <c r="S144" s="18">
        <v>1302829391.6400001</v>
      </c>
      <c r="T144" s="18">
        <v>0</v>
      </c>
      <c r="U144" s="18">
        <v>8089671</v>
      </c>
    </row>
    <row r="145" spans="1:21" s="10" customFormat="1" ht="24" x14ac:dyDescent="0.2">
      <c r="A145" s="13" t="s">
        <v>248</v>
      </c>
      <c r="B145" s="13" t="s">
        <v>249</v>
      </c>
      <c r="C145" s="13" t="s">
        <v>274</v>
      </c>
      <c r="D145" s="13" t="s">
        <v>275</v>
      </c>
      <c r="E145" s="14">
        <v>21</v>
      </c>
      <c r="F145" s="15">
        <v>572164950</v>
      </c>
      <c r="G145" s="15">
        <f t="shared" si="8"/>
        <v>0</v>
      </c>
      <c r="H145" s="15">
        <v>0</v>
      </c>
      <c r="I145" s="15">
        <v>572164950</v>
      </c>
      <c r="J145" s="15">
        <v>426507033.44</v>
      </c>
      <c r="K145" s="15">
        <v>145657916.56</v>
      </c>
      <c r="L145" s="16">
        <v>0</v>
      </c>
      <c r="M145" s="16">
        <v>425403033.44</v>
      </c>
      <c r="N145" s="15">
        <v>1104000</v>
      </c>
      <c r="O145" s="15">
        <v>425403033.44</v>
      </c>
      <c r="P145" s="15">
        <v>0</v>
      </c>
      <c r="Q145" s="15">
        <v>425373033.44</v>
      </c>
      <c r="R145" s="15">
        <v>30000</v>
      </c>
      <c r="S145" s="15">
        <v>425373033.44</v>
      </c>
      <c r="T145" s="15">
        <v>0</v>
      </c>
      <c r="U145" s="15">
        <v>3390550</v>
      </c>
    </row>
    <row r="146" spans="1:21" s="10" customFormat="1" ht="12" x14ac:dyDescent="0.2">
      <c r="A146" s="13" t="s">
        <v>250</v>
      </c>
      <c r="B146" s="13" t="s">
        <v>237</v>
      </c>
      <c r="C146" s="13" t="s">
        <v>274</v>
      </c>
      <c r="D146" s="13" t="s">
        <v>275</v>
      </c>
      <c r="E146" s="14">
        <v>21</v>
      </c>
      <c r="F146" s="15">
        <v>572164950</v>
      </c>
      <c r="G146" s="15">
        <f t="shared" si="8"/>
        <v>0</v>
      </c>
      <c r="H146" s="15">
        <v>0</v>
      </c>
      <c r="I146" s="15">
        <v>572164950</v>
      </c>
      <c r="J146" s="15">
        <v>426507033.44</v>
      </c>
      <c r="K146" s="15">
        <v>145657916.56</v>
      </c>
      <c r="L146" s="16">
        <v>0</v>
      </c>
      <c r="M146" s="16">
        <v>425403033.44</v>
      </c>
      <c r="N146" s="15">
        <v>1104000</v>
      </c>
      <c r="O146" s="15">
        <v>425403033.44</v>
      </c>
      <c r="P146" s="15">
        <v>0</v>
      </c>
      <c r="Q146" s="15">
        <v>425373033.44</v>
      </c>
      <c r="R146" s="15">
        <v>30000</v>
      </c>
      <c r="S146" s="15">
        <v>425373033.44</v>
      </c>
      <c r="T146" s="15">
        <v>0</v>
      </c>
      <c r="U146" s="15">
        <v>3390550</v>
      </c>
    </row>
    <row r="147" spans="1:21" s="10" customFormat="1" ht="24" x14ac:dyDescent="0.2">
      <c r="A147" s="17" t="s">
        <v>251</v>
      </c>
      <c r="B147" s="17" t="s">
        <v>252</v>
      </c>
      <c r="C147" s="17" t="s">
        <v>274</v>
      </c>
      <c r="D147" s="17" t="s">
        <v>275</v>
      </c>
      <c r="E147" s="4">
        <v>21</v>
      </c>
      <c r="F147" s="18">
        <v>572164950</v>
      </c>
      <c r="G147" s="18">
        <f t="shared" si="8"/>
        <v>0</v>
      </c>
      <c r="H147" s="18">
        <v>0</v>
      </c>
      <c r="I147" s="18">
        <v>572164950</v>
      </c>
      <c r="J147" s="18">
        <v>426507033.44</v>
      </c>
      <c r="K147" s="18">
        <v>145657916.56</v>
      </c>
      <c r="L147" s="19">
        <v>0</v>
      </c>
      <c r="M147" s="19">
        <v>425403033.44</v>
      </c>
      <c r="N147" s="18">
        <v>1104000</v>
      </c>
      <c r="O147" s="18">
        <v>425403033.44</v>
      </c>
      <c r="P147" s="18">
        <v>0</v>
      </c>
      <c r="Q147" s="18">
        <v>425373033.44</v>
      </c>
      <c r="R147" s="18">
        <v>30000</v>
      </c>
      <c r="S147" s="18">
        <v>425373033.44</v>
      </c>
      <c r="T147" s="18">
        <v>0</v>
      </c>
      <c r="U147" s="18">
        <v>3390550</v>
      </c>
    </row>
    <row r="148" spans="1:21" s="10" customFormat="1" ht="24" x14ac:dyDescent="0.2">
      <c r="A148" s="13" t="s">
        <v>253</v>
      </c>
      <c r="B148" s="13" t="s">
        <v>254</v>
      </c>
      <c r="C148" s="13" t="s">
        <v>274</v>
      </c>
      <c r="D148" s="13" t="s">
        <v>275</v>
      </c>
      <c r="E148" s="14">
        <v>21</v>
      </c>
      <c r="F148" s="15">
        <v>9500000000</v>
      </c>
      <c r="G148" s="15">
        <f t="shared" ref="G148:G155" si="11">+I148-F148-H148</f>
        <v>0</v>
      </c>
      <c r="H148" s="15">
        <v>-1043004200</v>
      </c>
      <c r="I148" s="15">
        <v>8456995800</v>
      </c>
      <c r="J148" s="15">
        <v>7795643145.9499998</v>
      </c>
      <c r="K148" s="15">
        <v>661352654.04999995</v>
      </c>
      <c r="L148" s="16">
        <v>0</v>
      </c>
      <c r="M148" s="16">
        <v>7480070017.9499998</v>
      </c>
      <c r="N148" s="15">
        <v>315573128</v>
      </c>
      <c r="O148" s="15">
        <v>7480070017.9499998</v>
      </c>
      <c r="P148" s="15">
        <v>0</v>
      </c>
      <c r="Q148" s="15">
        <v>6870915120.9499998</v>
      </c>
      <c r="R148" s="15">
        <v>609154897</v>
      </c>
      <c r="S148" s="15">
        <v>6870915120.9499998</v>
      </c>
      <c r="T148" s="15">
        <v>0</v>
      </c>
      <c r="U148" s="15">
        <v>4382360.53</v>
      </c>
    </row>
    <row r="149" spans="1:21" s="10" customFormat="1" ht="12" x14ac:dyDescent="0.2">
      <c r="A149" s="13" t="s">
        <v>255</v>
      </c>
      <c r="B149" s="13" t="s">
        <v>256</v>
      </c>
      <c r="C149" s="13" t="s">
        <v>274</v>
      </c>
      <c r="D149" s="13" t="s">
        <v>275</v>
      </c>
      <c r="E149" s="14">
        <v>21</v>
      </c>
      <c r="F149" s="15">
        <v>9500000000</v>
      </c>
      <c r="G149" s="15">
        <f t="shared" si="11"/>
        <v>0</v>
      </c>
      <c r="H149" s="15">
        <v>-1043004200</v>
      </c>
      <c r="I149" s="15">
        <v>8456995800</v>
      </c>
      <c r="J149" s="15">
        <v>7795643145.9499998</v>
      </c>
      <c r="K149" s="15">
        <v>661352654.04999995</v>
      </c>
      <c r="L149" s="16">
        <v>0</v>
      </c>
      <c r="M149" s="16">
        <v>7480070017.9499998</v>
      </c>
      <c r="N149" s="15">
        <v>315573128</v>
      </c>
      <c r="O149" s="15">
        <v>7480070017.9499998</v>
      </c>
      <c r="P149" s="15">
        <v>0</v>
      </c>
      <c r="Q149" s="15">
        <v>6870915120.9499998</v>
      </c>
      <c r="R149" s="15">
        <v>609154897</v>
      </c>
      <c r="S149" s="15">
        <v>6870915120.9499998</v>
      </c>
      <c r="T149" s="15">
        <v>0</v>
      </c>
      <c r="U149" s="15">
        <v>4382360.53</v>
      </c>
    </row>
    <row r="150" spans="1:21" s="10" customFormat="1" ht="48" x14ac:dyDescent="0.2">
      <c r="A150" s="17" t="s">
        <v>257</v>
      </c>
      <c r="B150" s="17" t="s">
        <v>258</v>
      </c>
      <c r="C150" s="17" t="s">
        <v>274</v>
      </c>
      <c r="D150" s="17" t="s">
        <v>275</v>
      </c>
      <c r="E150" s="4">
        <v>21</v>
      </c>
      <c r="F150" s="18">
        <v>9500000000</v>
      </c>
      <c r="G150" s="18">
        <f t="shared" si="11"/>
        <v>0</v>
      </c>
      <c r="H150" s="18">
        <v>-1043004200</v>
      </c>
      <c r="I150" s="18">
        <v>8456995800</v>
      </c>
      <c r="J150" s="18">
        <v>7795643145.9499998</v>
      </c>
      <c r="K150" s="18">
        <v>661352654.04999995</v>
      </c>
      <c r="L150" s="19">
        <v>0</v>
      </c>
      <c r="M150" s="19">
        <v>7480070017.9499998</v>
      </c>
      <c r="N150" s="18">
        <v>315573128</v>
      </c>
      <c r="O150" s="18">
        <v>7480070017.9499998</v>
      </c>
      <c r="P150" s="18">
        <v>0</v>
      </c>
      <c r="Q150" s="18">
        <v>6870915120.9499998</v>
      </c>
      <c r="R150" s="18">
        <v>609154897</v>
      </c>
      <c r="S150" s="18">
        <v>6870915120.9499998</v>
      </c>
      <c r="T150" s="18">
        <v>0</v>
      </c>
      <c r="U150" s="18">
        <v>4382360.53</v>
      </c>
    </row>
    <row r="151" spans="1:21" s="10" customFormat="1" ht="48" x14ac:dyDescent="0.2">
      <c r="A151" s="13" t="s">
        <v>259</v>
      </c>
      <c r="B151" s="13" t="s">
        <v>260</v>
      </c>
      <c r="C151" s="13" t="s">
        <v>274</v>
      </c>
      <c r="D151" s="13" t="s">
        <v>275</v>
      </c>
      <c r="E151" s="14">
        <v>21</v>
      </c>
      <c r="F151" s="15">
        <v>16830396406</v>
      </c>
      <c r="G151" s="15">
        <f t="shared" si="11"/>
        <v>0</v>
      </c>
      <c r="H151" s="15">
        <v>-2480000000</v>
      </c>
      <c r="I151" s="15">
        <v>14350396406</v>
      </c>
      <c r="J151" s="15">
        <v>12550920114.99</v>
      </c>
      <c r="K151" s="15">
        <v>1799476291.01</v>
      </c>
      <c r="L151" s="16">
        <v>0</v>
      </c>
      <c r="M151" s="16">
        <v>12445914667.99</v>
      </c>
      <c r="N151" s="15">
        <v>105005447</v>
      </c>
      <c r="O151" s="15">
        <v>12445914667.99</v>
      </c>
      <c r="P151" s="15">
        <v>0</v>
      </c>
      <c r="Q151" s="15">
        <v>11971310757.99</v>
      </c>
      <c r="R151" s="15">
        <v>474603910</v>
      </c>
      <c r="S151" s="15">
        <v>11971310757.99</v>
      </c>
      <c r="T151" s="15">
        <v>0</v>
      </c>
      <c r="U151" s="15">
        <v>50202832</v>
      </c>
    </row>
    <row r="152" spans="1:21" s="10" customFormat="1" ht="12" x14ac:dyDescent="0.2">
      <c r="A152" s="13" t="s">
        <v>261</v>
      </c>
      <c r="B152" s="13" t="s">
        <v>262</v>
      </c>
      <c r="C152" s="13" t="s">
        <v>274</v>
      </c>
      <c r="D152" s="13" t="s">
        <v>275</v>
      </c>
      <c r="E152" s="14">
        <v>21</v>
      </c>
      <c r="F152" s="15">
        <v>16630396406</v>
      </c>
      <c r="G152" s="15">
        <f t="shared" si="11"/>
        <v>0</v>
      </c>
      <c r="H152" s="15">
        <v>-2290000000</v>
      </c>
      <c r="I152" s="15">
        <v>14340396406</v>
      </c>
      <c r="J152" s="15">
        <v>12540920114.99</v>
      </c>
      <c r="K152" s="15">
        <v>1799476291.01</v>
      </c>
      <c r="L152" s="16">
        <v>0</v>
      </c>
      <c r="M152" s="16">
        <v>12435914667.99</v>
      </c>
      <c r="N152" s="15">
        <v>105005447</v>
      </c>
      <c r="O152" s="15">
        <v>12435914667.99</v>
      </c>
      <c r="P152" s="15">
        <v>0</v>
      </c>
      <c r="Q152" s="15">
        <v>11961310757.99</v>
      </c>
      <c r="R152" s="15">
        <v>474603910</v>
      </c>
      <c r="S152" s="15">
        <v>11961310757.99</v>
      </c>
      <c r="T152" s="15">
        <v>0</v>
      </c>
      <c r="U152" s="15">
        <v>50022304</v>
      </c>
    </row>
    <row r="153" spans="1:21" s="10" customFormat="1" ht="60" x14ac:dyDescent="0.2">
      <c r="A153" s="17" t="s">
        <v>263</v>
      </c>
      <c r="B153" s="17" t="s">
        <v>264</v>
      </c>
      <c r="C153" s="17" t="s">
        <v>274</v>
      </c>
      <c r="D153" s="17" t="s">
        <v>275</v>
      </c>
      <c r="E153" s="4">
        <v>21</v>
      </c>
      <c r="F153" s="18">
        <v>16630396406</v>
      </c>
      <c r="G153" s="18">
        <f t="shared" si="11"/>
        <v>0</v>
      </c>
      <c r="H153" s="18">
        <v>-2290000000</v>
      </c>
      <c r="I153" s="18">
        <v>14340396406</v>
      </c>
      <c r="J153" s="18">
        <v>12540920114.99</v>
      </c>
      <c r="K153" s="18">
        <v>1799476291.01</v>
      </c>
      <c r="L153" s="19">
        <v>0</v>
      </c>
      <c r="M153" s="19">
        <v>12435914667.99</v>
      </c>
      <c r="N153" s="18">
        <v>105005447</v>
      </c>
      <c r="O153" s="18">
        <v>12435914667.99</v>
      </c>
      <c r="P153" s="18">
        <v>0</v>
      </c>
      <c r="Q153" s="18">
        <v>11961310757.99</v>
      </c>
      <c r="R153" s="18">
        <v>474603910</v>
      </c>
      <c r="S153" s="18">
        <v>11961310757.99</v>
      </c>
      <c r="T153" s="18">
        <v>0</v>
      </c>
      <c r="U153" s="18">
        <v>50022304</v>
      </c>
    </row>
    <row r="154" spans="1:21" s="10" customFormat="1" ht="12" x14ac:dyDescent="0.2">
      <c r="A154" s="13" t="s">
        <v>265</v>
      </c>
      <c r="B154" s="13" t="s">
        <v>231</v>
      </c>
      <c r="C154" s="13" t="s">
        <v>274</v>
      </c>
      <c r="D154" s="13" t="s">
        <v>275</v>
      </c>
      <c r="E154" s="14">
        <v>21</v>
      </c>
      <c r="F154" s="15">
        <v>200000000</v>
      </c>
      <c r="G154" s="15">
        <f t="shared" si="11"/>
        <v>0</v>
      </c>
      <c r="H154" s="15">
        <v>-190000000</v>
      </c>
      <c r="I154" s="15">
        <v>10000000</v>
      </c>
      <c r="J154" s="15">
        <v>10000000</v>
      </c>
      <c r="K154" s="15">
        <v>0</v>
      </c>
      <c r="L154" s="16">
        <v>0</v>
      </c>
      <c r="M154" s="16">
        <v>10000000</v>
      </c>
      <c r="N154" s="15">
        <v>0</v>
      </c>
      <c r="O154" s="15">
        <v>10000000</v>
      </c>
      <c r="P154" s="15">
        <v>0</v>
      </c>
      <c r="Q154" s="15">
        <v>10000000</v>
      </c>
      <c r="R154" s="15">
        <v>0</v>
      </c>
      <c r="S154" s="15">
        <v>10000000</v>
      </c>
      <c r="T154" s="15">
        <v>0</v>
      </c>
      <c r="U154" s="15">
        <v>180528</v>
      </c>
    </row>
    <row r="155" spans="1:21" s="10" customFormat="1" ht="36" x14ac:dyDescent="0.2">
      <c r="A155" s="17" t="s">
        <v>266</v>
      </c>
      <c r="B155" s="17" t="s">
        <v>267</v>
      </c>
      <c r="C155" s="17" t="s">
        <v>274</v>
      </c>
      <c r="D155" s="17" t="s">
        <v>275</v>
      </c>
      <c r="E155" s="4">
        <v>21</v>
      </c>
      <c r="F155" s="18">
        <v>200000000</v>
      </c>
      <c r="G155" s="18">
        <f t="shared" si="11"/>
        <v>0</v>
      </c>
      <c r="H155" s="18">
        <v>-190000000</v>
      </c>
      <c r="I155" s="18">
        <v>10000000</v>
      </c>
      <c r="J155" s="18">
        <v>10000000</v>
      </c>
      <c r="K155" s="18">
        <v>0</v>
      </c>
      <c r="L155" s="19">
        <v>0</v>
      </c>
      <c r="M155" s="19">
        <v>10000000</v>
      </c>
      <c r="N155" s="18">
        <v>0</v>
      </c>
      <c r="O155" s="18">
        <v>10000000</v>
      </c>
      <c r="P155" s="18">
        <v>0</v>
      </c>
      <c r="Q155" s="18">
        <v>10000000</v>
      </c>
      <c r="R155" s="18">
        <v>0</v>
      </c>
      <c r="S155" s="18">
        <v>10000000</v>
      </c>
      <c r="T155" s="18">
        <v>0</v>
      </c>
      <c r="U155" s="18">
        <v>180528</v>
      </c>
    </row>
    <row r="158" spans="1:21" x14ac:dyDescent="0.25">
      <c r="J158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39997558519241921"/>
  </sheetPr>
  <dimension ref="A1:O164"/>
  <sheetViews>
    <sheetView workbookViewId="0">
      <selection activeCell="H71" sqref="H71"/>
    </sheetView>
  </sheetViews>
  <sheetFormatPr baseColWidth="10" defaultRowHeight="15" x14ac:dyDescent="0.25"/>
  <cols>
    <col min="1" max="1" width="12.85546875" bestFit="1" customWidth="1"/>
    <col min="2" max="2" width="37.42578125" customWidth="1"/>
    <col min="3" max="3" width="7.140625" bestFit="1" customWidth="1"/>
    <col min="4" max="4" width="4.42578125" bestFit="1" customWidth="1"/>
    <col min="5" max="5" width="4" bestFit="1" customWidth="1"/>
    <col min="6" max="6" width="30.7109375" bestFit="1" customWidth="1"/>
    <col min="7" max="7" width="17.5703125" style="25" customWidth="1"/>
    <col min="8" max="8" width="18.5703125" style="25" customWidth="1"/>
    <col min="9" max="9" width="17" style="25" customWidth="1"/>
    <col min="10" max="10" width="15.5703125" style="25" bestFit="1" customWidth="1"/>
    <col min="11" max="11" width="16.42578125" style="25" customWidth="1"/>
    <col min="12" max="12" width="12.85546875" style="25" customWidth="1"/>
  </cols>
  <sheetData>
    <row r="1" spans="1:15" s="21" customFormat="1" ht="18.75" customHeight="1" x14ac:dyDescent="0.25">
      <c r="A1" s="53" t="s">
        <v>299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0"/>
      <c r="N1" s="20"/>
      <c r="O1" s="20"/>
    </row>
    <row r="2" spans="1:15" s="21" customFormat="1" ht="15.75" customHeight="1" x14ac:dyDescent="0.25">
      <c r="A2" s="53" t="s">
        <v>269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20"/>
      <c r="N2" s="20"/>
      <c r="O2" s="20"/>
    </row>
    <row r="3" spans="1:15" s="21" customFormat="1" ht="17.25" customHeight="1" x14ac:dyDescent="0.25">
      <c r="A3" s="53" t="s">
        <v>270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20"/>
      <c r="N3" s="20"/>
      <c r="O3" s="20"/>
    </row>
    <row r="4" spans="1:15" s="21" customFormat="1" ht="17.2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0"/>
      <c r="N4" s="20"/>
      <c r="O4" s="20"/>
    </row>
    <row r="5" spans="1:15" s="23" customFormat="1" ht="33.75" x14ac:dyDescent="0.25">
      <c r="A5" s="22" t="s">
        <v>0</v>
      </c>
      <c r="B5" s="22" t="s">
        <v>1</v>
      </c>
      <c r="C5" s="22" t="s">
        <v>271</v>
      </c>
      <c r="D5" s="22" t="s">
        <v>272</v>
      </c>
      <c r="E5" s="22" t="s">
        <v>273</v>
      </c>
      <c r="F5" s="22" t="s">
        <v>300</v>
      </c>
      <c r="G5" s="22" t="s">
        <v>286</v>
      </c>
      <c r="H5" s="22" t="s">
        <v>288</v>
      </c>
      <c r="I5" s="22" t="s">
        <v>321</v>
      </c>
      <c r="J5" s="22" t="s">
        <v>322</v>
      </c>
      <c r="K5" s="22" t="s">
        <v>291</v>
      </c>
      <c r="L5" s="22" t="s">
        <v>323</v>
      </c>
    </row>
    <row r="6" spans="1:15" s="24" customFormat="1" ht="12" x14ac:dyDescent="0.2">
      <c r="A6" s="17"/>
      <c r="B6" s="17" t="s">
        <v>280</v>
      </c>
      <c r="C6" s="17"/>
      <c r="D6" s="17"/>
      <c r="E6" s="17"/>
      <c r="F6" s="17"/>
      <c r="G6" s="18">
        <f>+G7+G8</f>
        <v>717380271.27999997</v>
      </c>
      <c r="H6" s="18">
        <f t="shared" ref="H6:L6" si="0">+H7+H8</f>
        <v>717380271.27999997</v>
      </c>
      <c r="I6" s="18">
        <f t="shared" si="0"/>
        <v>0</v>
      </c>
      <c r="J6" s="18">
        <f t="shared" si="0"/>
        <v>717380271.27999997</v>
      </c>
      <c r="K6" s="18">
        <f t="shared" si="0"/>
        <v>0</v>
      </c>
      <c r="L6" s="18">
        <f t="shared" si="0"/>
        <v>0</v>
      </c>
    </row>
    <row r="7" spans="1:15" s="24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3">
        <v>20</v>
      </c>
      <c r="F7" s="13" t="s">
        <v>301</v>
      </c>
      <c r="G7" s="15">
        <v>714754461.50999999</v>
      </c>
      <c r="H7" s="15">
        <v>714754461.50999999</v>
      </c>
      <c r="I7" s="15">
        <v>0</v>
      </c>
      <c r="J7" s="15">
        <v>714754461.50999999</v>
      </c>
      <c r="K7" s="15">
        <v>0</v>
      </c>
      <c r="L7" s="15">
        <v>0</v>
      </c>
    </row>
    <row r="8" spans="1:15" s="24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3">
        <v>21</v>
      </c>
      <c r="F8" s="13" t="s">
        <v>302</v>
      </c>
      <c r="G8" s="15">
        <v>2625809.77</v>
      </c>
      <c r="H8" s="15">
        <v>2625809.77</v>
      </c>
      <c r="I8" s="15">
        <v>0</v>
      </c>
      <c r="J8" s="15">
        <v>2625809.77</v>
      </c>
      <c r="K8" s="15">
        <v>0</v>
      </c>
      <c r="L8" s="15">
        <v>0</v>
      </c>
    </row>
    <row r="9" spans="1:15" s="24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3">
        <v>20</v>
      </c>
      <c r="F9" s="13" t="s">
        <v>301</v>
      </c>
      <c r="G9" s="15">
        <v>395790824</v>
      </c>
      <c r="H9" s="15">
        <v>395790824</v>
      </c>
      <c r="I9" s="15">
        <v>0</v>
      </c>
      <c r="J9" s="15">
        <v>395790824</v>
      </c>
      <c r="K9" s="15">
        <v>0</v>
      </c>
      <c r="L9" s="15">
        <v>0</v>
      </c>
    </row>
    <row r="10" spans="1:15" s="24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3">
        <v>20</v>
      </c>
      <c r="F10" s="13" t="s">
        <v>301</v>
      </c>
      <c r="G10" s="15">
        <v>395790824</v>
      </c>
      <c r="H10" s="15">
        <v>395790824</v>
      </c>
      <c r="I10" s="15">
        <v>0</v>
      </c>
      <c r="J10" s="15">
        <v>395790824</v>
      </c>
      <c r="K10" s="15">
        <v>0</v>
      </c>
      <c r="L10" s="15">
        <v>0</v>
      </c>
    </row>
    <row r="11" spans="1:15" s="24" customFormat="1" ht="24" hidden="1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3">
        <v>20</v>
      </c>
      <c r="F11" s="13" t="s">
        <v>301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2" spans="1:15" s="24" customFormat="1" ht="14.25" hidden="1" customHeight="1" x14ac:dyDescent="0.2">
      <c r="A12" s="17" t="s">
        <v>9</v>
      </c>
      <c r="B12" s="17" t="s">
        <v>10</v>
      </c>
      <c r="C12" s="17" t="s">
        <v>274</v>
      </c>
      <c r="D12" s="17" t="s">
        <v>275</v>
      </c>
      <c r="E12" s="17">
        <v>20</v>
      </c>
      <c r="F12" s="17" t="s">
        <v>301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</row>
    <row r="13" spans="1:15" s="24" customFormat="1" ht="10.5" hidden="1" customHeight="1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17">
        <v>20</v>
      </c>
      <c r="F13" s="17" t="s">
        <v>301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5" s="24" customFormat="1" ht="9.75" hidden="1" customHeight="1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17">
        <v>20</v>
      </c>
      <c r="F14" s="17" t="s">
        <v>301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</row>
    <row r="15" spans="1:15" s="24" customFormat="1" ht="12" hidden="1" x14ac:dyDescent="0.2">
      <c r="A15" s="13" t="s">
        <v>17</v>
      </c>
      <c r="B15" s="13" t="s">
        <v>18</v>
      </c>
      <c r="C15" s="13" t="s">
        <v>274</v>
      </c>
      <c r="D15" s="13" t="s">
        <v>275</v>
      </c>
      <c r="E15" s="13">
        <v>20</v>
      </c>
      <c r="F15" s="13" t="s">
        <v>301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</row>
    <row r="16" spans="1:15" s="24" customFormat="1" ht="15.75" hidden="1" customHeight="1" x14ac:dyDescent="0.2">
      <c r="A16" s="17" t="s">
        <v>19</v>
      </c>
      <c r="B16" s="17" t="s">
        <v>20</v>
      </c>
      <c r="C16" s="17" t="s">
        <v>274</v>
      </c>
      <c r="D16" s="17" t="s">
        <v>275</v>
      </c>
      <c r="E16" s="17">
        <v>20</v>
      </c>
      <c r="F16" s="17" t="s">
        <v>301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</row>
    <row r="17" spans="1:12" s="24" customFormat="1" ht="15.75" hidden="1" customHeight="1" x14ac:dyDescent="0.2">
      <c r="A17" s="17" t="s">
        <v>21</v>
      </c>
      <c r="B17" s="17" t="s">
        <v>22</v>
      </c>
      <c r="C17" s="17" t="s">
        <v>274</v>
      </c>
      <c r="D17" s="17" t="s">
        <v>275</v>
      </c>
      <c r="E17" s="17">
        <v>20</v>
      </c>
      <c r="F17" s="17" t="s">
        <v>301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</row>
    <row r="18" spans="1:12" s="24" customFormat="1" ht="12" hidden="1" x14ac:dyDescent="0.2">
      <c r="A18" s="13" t="s">
        <v>23</v>
      </c>
      <c r="B18" s="13" t="s">
        <v>24</v>
      </c>
      <c r="C18" s="13" t="s">
        <v>274</v>
      </c>
      <c r="D18" s="13" t="s">
        <v>275</v>
      </c>
      <c r="E18" s="13">
        <v>20</v>
      </c>
      <c r="F18" s="13" t="s">
        <v>301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s="24" customFormat="1" ht="12" hidden="1" customHeight="1" x14ac:dyDescent="0.2">
      <c r="A19" s="17" t="s">
        <v>25</v>
      </c>
      <c r="B19" s="17" t="s">
        <v>26</v>
      </c>
      <c r="C19" s="17" t="s">
        <v>274</v>
      </c>
      <c r="D19" s="17" t="s">
        <v>275</v>
      </c>
      <c r="E19" s="17">
        <v>20</v>
      </c>
      <c r="F19" s="17" t="s">
        <v>301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</row>
    <row r="20" spans="1:12" s="24" customFormat="1" ht="13.5" hidden="1" customHeight="1" x14ac:dyDescent="0.2">
      <c r="A20" s="17" t="s">
        <v>27</v>
      </c>
      <c r="B20" s="17" t="s">
        <v>28</v>
      </c>
      <c r="C20" s="17" t="s">
        <v>274</v>
      </c>
      <c r="D20" s="17" t="s">
        <v>275</v>
      </c>
      <c r="E20" s="17">
        <v>20</v>
      </c>
      <c r="F20" s="17" t="s">
        <v>301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</row>
    <row r="21" spans="1:12" s="24" customFormat="1" ht="13.5" hidden="1" customHeight="1" x14ac:dyDescent="0.2">
      <c r="A21" s="17" t="s">
        <v>29</v>
      </c>
      <c r="B21" s="17" t="s">
        <v>30</v>
      </c>
      <c r="C21" s="17" t="s">
        <v>274</v>
      </c>
      <c r="D21" s="17" t="s">
        <v>275</v>
      </c>
      <c r="E21" s="17">
        <v>20</v>
      </c>
      <c r="F21" s="17" t="s">
        <v>301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 s="24" customFormat="1" ht="11.25" hidden="1" customHeight="1" x14ac:dyDescent="0.2">
      <c r="A22" s="17" t="s">
        <v>31</v>
      </c>
      <c r="B22" s="17" t="s">
        <v>32</v>
      </c>
      <c r="C22" s="17" t="s">
        <v>274</v>
      </c>
      <c r="D22" s="17" t="s">
        <v>275</v>
      </c>
      <c r="E22" s="17">
        <v>20</v>
      </c>
      <c r="F22" s="17" t="s">
        <v>301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</row>
    <row r="23" spans="1:12" s="24" customFormat="1" ht="13.5" hidden="1" customHeight="1" x14ac:dyDescent="0.2">
      <c r="A23" s="17" t="s">
        <v>33</v>
      </c>
      <c r="B23" s="17" t="s">
        <v>34</v>
      </c>
      <c r="C23" s="17" t="s">
        <v>274</v>
      </c>
      <c r="D23" s="17" t="s">
        <v>275</v>
      </c>
      <c r="E23" s="17">
        <v>20</v>
      </c>
      <c r="F23" s="17" t="s">
        <v>301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</row>
    <row r="24" spans="1:12" s="24" customFormat="1" ht="13.5" hidden="1" customHeight="1" x14ac:dyDescent="0.2">
      <c r="A24" s="17" t="s">
        <v>35</v>
      </c>
      <c r="B24" s="17" t="s">
        <v>36</v>
      </c>
      <c r="C24" s="17" t="s">
        <v>274</v>
      </c>
      <c r="D24" s="17" t="s">
        <v>275</v>
      </c>
      <c r="E24" s="17">
        <v>20</v>
      </c>
      <c r="F24" s="17" t="s">
        <v>301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</row>
    <row r="25" spans="1:12" s="24" customFormat="1" ht="13.5" hidden="1" customHeight="1" x14ac:dyDescent="0.2">
      <c r="A25" s="17" t="s">
        <v>37</v>
      </c>
      <c r="B25" s="17" t="s">
        <v>38</v>
      </c>
      <c r="C25" s="17" t="s">
        <v>274</v>
      </c>
      <c r="D25" s="17" t="s">
        <v>275</v>
      </c>
      <c r="E25" s="17">
        <v>20</v>
      </c>
      <c r="F25" s="17" t="s">
        <v>301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</row>
    <row r="26" spans="1:12" s="24" customFormat="1" ht="13.5" hidden="1" customHeight="1" x14ac:dyDescent="0.2">
      <c r="A26" s="17" t="s">
        <v>39</v>
      </c>
      <c r="B26" s="17" t="s">
        <v>40</v>
      </c>
      <c r="C26" s="17" t="s">
        <v>274</v>
      </c>
      <c r="D26" s="17" t="s">
        <v>275</v>
      </c>
      <c r="E26" s="17">
        <v>20</v>
      </c>
      <c r="F26" s="17" t="s">
        <v>301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</row>
    <row r="27" spans="1:12" s="24" customFormat="1" ht="13.5" hidden="1" customHeight="1" x14ac:dyDescent="0.2">
      <c r="A27" s="17" t="s">
        <v>41</v>
      </c>
      <c r="B27" s="17" t="s">
        <v>42</v>
      </c>
      <c r="C27" s="17" t="s">
        <v>274</v>
      </c>
      <c r="D27" s="17" t="s">
        <v>275</v>
      </c>
      <c r="E27" s="17">
        <v>20</v>
      </c>
      <c r="F27" s="17" t="s">
        <v>301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</row>
    <row r="28" spans="1:12" s="24" customFormat="1" ht="24" hidden="1" x14ac:dyDescent="0.2">
      <c r="A28" s="13" t="s">
        <v>43</v>
      </c>
      <c r="B28" s="13" t="s">
        <v>44</v>
      </c>
      <c r="C28" s="13" t="s">
        <v>274</v>
      </c>
      <c r="D28" s="13" t="s">
        <v>275</v>
      </c>
      <c r="E28" s="13">
        <v>20</v>
      </c>
      <c r="F28" s="13" t="s">
        <v>301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</row>
    <row r="29" spans="1:12" s="24" customFormat="1" ht="9.75" hidden="1" customHeight="1" x14ac:dyDescent="0.2">
      <c r="A29" s="17" t="s">
        <v>45</v>
      </c>
      <c r="B29" s="17" t="s">
        <v>46</v>
      </c>
      <c r="C29" s="17" t="s">
        <v>274</v>
      </c>
      <c r="D29" s="17" t="s">
        <v>275</v>
      </c>
      <c r="E29" s="17">
        <v>20</v>
      </c>
      <c r="F29" s="17" t="s">
        <v>301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</row>
    <row r="30" spans="1:12" s="24" customFormat="1" ht="9.75" hidden="1" customHeight="1" x14ac:dyDescent="0.2">
      <c r="A30" s="17" t="s">
        <v>47</v>
      </c>
      <c r="B30" s="17" t="s">
        <v>48</v>
      </c>
      <c r="C30" s="17" t="s">
        <v>274</v>
      </c>
      <c r="D30" s="17" t="s">
        <v>275</v>
      </c>
      <c r="E30" s="17">
        <v>20</v>
      </c>
      <c r="F30" s="17" t="s">
        <v>301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</row>
    <row r="31" spans="1:12" s="24" customFormat="1" ht="9.75" hidden="1" customHeight="1" x14ac:dyDescent="0.2">
      <c r="A31" s="17" t="s">
        <v>49</v>
      </c>
      <c r="B31" s="17" t="s">
        <v>50</v>
      </c>
      <c r="C31" s="17" t="s">
        <v>274</v>
      </c>
      <c r="D31" s="17" t="s">
        <v>275</v>
      </c>
      <c r="E31" s="17">
        <v>20</v>
      </c>
      <c r="F31" s="17" t="s">
        <v>301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</row>
    <row r="32" spans="1:12" s="24" customFormat="1" ht="24" hidden="1" x14ac:dyDescent="0.2">
      <c r="A32" s="17" t="s">
        <v>293</v>
      </c>
      <c r="B32" s="17" t="s">
        <v>294</v>
      </c>
      <c r="C32" s="17" t="s">
        <v>274</v>
      </c>
      <c r="D32" s="17" t="s">
        <v>275</v>
      </c>
      <c r="E32" s="17">
        <v>20</v>
      </c>
      <c r="F32" s="17" t="s">
        <v>301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</row>
    <row r="33" spans="1:12" s="24" customFormat="1" ht="12" x14ac:dyDescent="0.2">
      <c r="A33" s="13" t="s">
        <v>51</v>
      </c>
      <c r="B33" s="13" t="s">
        <v>52</v>
      </c>
      <c r="C33" s="13" t="s">
        <v>274</v>
      </c>
      <c r="D33" s="13" t="s">
        <v>275</v>
      </c>
      <c r="E33" s="13">
        <v>20</v>
      </c>
      <c r="F33" s="13" t="s">
        <v>301</v>
      </c>
      <c r="G33" s="15">
        <v>395790824</v>
      </c>
      <c r="H33" s="15">
        <v>395790824</v>
      </c>
      <c r="I33" s="15">
        <v>0</v>
      </c>
      <c r="J33" s="15">
        <v>395790824</v>
      </c>
      <c r="K33" s="15">
        <v>0</v>
      </c>
      <c r="L33" s="15">
        <v>0</v>
      </c>
    </row>
    <row r="34" spans="1:12" s="24" customFormat="1" ht="13.5" customHeight="1" x14ac:dyDescent="0.2">
      <c r="A34" s="17" t="s">
        <v>53</v>
      </c>
      <c r="B34" s="17" t="s">
        <v>54</v>
      </c>
      <c r="C34" s="17" t="s">
        <v>274</v>
      </c>
      <c r="D34" s="17" t="s">
        <v>275</v>
      </c>
      <c r="E34" s="17">
        <v>20</v>
      </c>
      <c r="F34" s="17" t="s">
        <v>301</v>
      </c>
      <c r="G34" s="18">
        <v>384821491</v>
      </c>
      <c r="H34" s="18">
        <v>384821491</v>
      </c>
      <c r="I34" s="18">
        <v>0</v>
      </c>
      <c r="J34" s="18">
        <v>384821491</v>
      </c>
      <c r="K34" s="18">
        <v>0</v>
      </c>
      <c r="L34" s="18">
        <v>0</v>
      </c>
    </row>
    <row r="35" spans="1:12" s="24" customFormat="1" ht="13.5" customHeight="1" x14ac:dyDescent="0.2">
      <c r="A35" s="17" t="s">
        <v>55</v>
      </c>
      <c r="B35" s="17" t="s">
        <v>56</v>
      </c>
      <c r="C35" s="17" t="s">
        <v>274</v>
      </c>
      <c r="D35" s="17" t="s">
        <v>275</v>
      </c>
      <c r="E35" s="17">
        <v>20</v>
      </c>
      <c r="F35" s="17" t="s">
        <v>301</v>
      </c>
      <c r="G35" s="18">
        <v>10969333</v>
      </c>
      <c r="H35" s="18">
        <v>10969333</v>
      </c>
      <c r="I35" s="18">
        <v>0</v>
      </c>
      <c r="J35" s="18">
        <v>10969333</v>
      </c>
      <c r="K35" s="18">
        <v>0</v>
      </c>
      <c r="L35" s="18">
        <v>0</v>
      </c>
    </row>
    <row r="36" spans="1:12" s="24" customFormat="1" ht="24" hidden="1" x14ac:dyDescent="0.2">
      <c r="A36" s="13" t="s">
        <v>57</v>
      </c>
      <c r="B36" s="13" t="s">
        <v>58</v>
      </c>
      <c r="C36" s="13" t="s">
        <v>274</v>
      </c>
      <c r="D36" s="13" t="s">
        <v>275</v>
      </c>
      <c r="E36" s="13">
        <v>20</v>
      </c>
      <c r="F36" s="13" t="s">
        <v>301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spans="1:12" s="24" customFormat="1" ht="12" hidden="1" x14ac:dyDescent="0.2">
      <c r="A37" s="13" t="s">
        <v>59</v>
      </c>
      <c r="B37" s="13" t="s">
        <v>60</v>
      </c>
      <c r="C37" s="13" t="s">
        <v>274</v>
      </c>
      <c r="D37" s="13" t="s">
        <v>275</v>
      </c>
      <c r="E37" s="13">
        <v>20</v>
      </c>
      <c r="F37" s="13" t="s">
        <v>301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 spans="1:12" s="24" customFormat="1" ht="15.75" hidden="1" customHeight="1" x14ac:dyDescent="0.2">
      <c r="A38" s="17" t="s">
        <v>61</v>
      </c>
      <c r="B38" s="17" t="s">
        <v>62</v>
      </c>
      <c r="C38" s="17" t="s">
        <v>274</v>
      </c>
      <c r="D38" s="17" t="s">
        <v>275</v>
      </c>
      <c r="E38" s="17">
        <v>20</v>
      </c>
      <c r="F38" s="17" t="s">
        <v>301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</row>
    <row r="39" spans="1:12" s="24" customFormat="1" ht="24" hidden="1" x14ac:dyDescent="0.2">
      <c r="A39" s="17" t="s">
        <v>63</v>
      </c>
      <c r="B39" s="17" t="s">
        <v>64</v>
      </c>
      <c r="C39" s="17" t="s">
        <v>274</v>
      </c>
      <c r="D39" s="17" t="s">
        <v>275</v>
      </c>
      <c r="E39" s="17">
        <v>20</v>
      </c>
      <c r="F39" s="17" t="s">
        <v>301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</row>
    <row r="40" spans="1:12" s="24" customFormat="1" ht="24" hidden="1" x14ac:dyDescent="0.2">
      <c r="A40" s="17" t="s">
        <v>65</v>
      </c>
      <c r="B40" s="17" t="s">
        <v>66</v>
      </c>
      <c r="C40" s="17" t="s">
        <v>274</v>
      </c>
      <c r="D40" s="17" t="s">
        <v>275</v>
      </c>
      <c r="E40" s="17">
        <v>20</v>
      </c>
      <c r="F40" s="17" t="s">
        <v>301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</row>
    <row r="41" spans="1:12" s="24" customFormat="1" ht="24" hidden="1" x14ac:dyDescent="0.2">
      <c r="A41" s="13" t="s">
        <v>67</v>
      </c>
      <c r="B41" s="13" t="s">
        <v>68</v>
      </c>
      <c r="C41" s="13" t="s">
        <v>274</v>
      </c>
      <c r="D41" s="13" t="s">
        <v>275</v>
      </c>
      <c r="E41" s="13">
        <v>20</v>
      </c>
      <c r="F41" s="13" t="s">
        <v>301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 spans="1:12" s="24" customFormat="1" ht="15.75" hidden="1" customHeight="1" x14ac:dyDescent="0.2">
      <c r="A42" s="17" t="s">
        <v>69</v>
      </c>
      <c r="B42" s="17" t="s">
        <v>70</v>
      </c>
      <c r="C42" s="17" t="s">
        <v>274</v>
      </c>
      <c r="D42" s="17" t="s">
        <v>275</v>
      </c>
      <c r="E42" s="17">
        <v>20</v>
      </c>
      <c r="F42" s="17" t="s">
        <v>301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</row>
    <row r="43" spans="1:12" s="24" customFormat="1" ht="24" hidden="1" x14ac:dyDescent="0.2">
      <c r="A43" s="17" t="s">
        <v>71</v>
      </c>
      <c r="B43" s="17" t="s">
        <v>72</v>
      </c>
      <c r="C43" s="17" t="s">
        <v>274</v>
      </c>
      <c r="D43" s="17" t="s">
        <v>275</v>
      </c>
      <c r="E43" s="17">
        <v>20</v>
      </c>
      <c r="F43" s="17" t="s">
        <v>301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</row>
    <row r="44" spans="1:12" s="24" customFormat="1" ht="36" hidden="1" x14ac:dyDescent="0.2">
      <c r="A44" s="17" t="s">
        <v>73</v>
      </c>
      <c r="B44" s="17" t="s">
        <v>74</v>
      </c>
      <c r="C44" s="17" t="s">
        <v>274</v>
      </c>
      <c r="D44" s="17" t="s">
        <v>275</v>
      </c>
      <c r="E44" s="17">
        <v>20</v>
      </c>
      <c r="F44" s="17" t="s">
        <v>301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</row>
    <row r="45" spans="1:12" s="24" customFormat="1" ht="15.75" hidden="1" customHeight="1" x14ac:dyDescent="0.2">
      <c r="A45" s="17" t="s">
        <v>75</v>
      </c>
      <c r="B45" s="17" t="s">
        <v>76</v>
      </c>
      <c r="C45" s="17" t="s">
        <v>274</v>
      </c>
      <c r="D45" s="17" t="s">
        <v>275</v>
      </c>
      <c r="E45" s="17">
        <v>20</v>
      </c>
      <c r="F45" s="17" t="s">
        <v>301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</row>
    <row r="46" spans="1:12" s="24" customFormat="1" ht="15.75" hidden="1" customHeight="1" x14ac:dyDescent="0.2">
      <c r="A46" s="17" t="s">
        <v>77</v>
      </c>
      <c r="B46" s="17" t="s">
        <v>78</v>
      </c>
      <c r="C46" s="17" t="s">
        <v>274</v>
      </c>
      <c r="D46" s="17" t="s">
        <v>275</v>
      </c>
      <c r="E46" s="17">
        <v>20</v>
      </c>
      <c r="F46" s="17" t="s">
        <v>301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</row>
    <row r="47" spans="1:12" s="24" customFormat="1" ht="12" x14ac:dyDescent="0.2">
      <c r="A47" s="13" t="s">
        <v>79</v>
      </c>
      <c r="B47" s="13" t="s">
        <v>80</v>
      </c>
      <c r="C47" s="13" t="s">
        <v>274</v>
      </c>
      <c r="D47" s="13" t="s">
        <v>275</v>
      </c>
      <c r="E47" s="13">
        <v>20</v>
      </c>
      <c r="F47" s="13" t="s">
        <v>301</v>
      </c>
      <c r="G47" s="15">
        <v>318963637.50999999</v>
      </c>
      <c r="H47" s="15">
        <v>318963637.50999999</v>
      </c>
      <c r="I47" s="15">
        <v>0</v>
      </c>
      <c r="J47" s="15">
        <v>318963637.50999999</v>
      </c>
      <c r="K47" s="15">
        <v>0</v>
      </c>
      <c r="L47" s="15">
        <v>0</v>
      </c>
    </row>
    <row r="48" spans="1:12" s="24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3">
        <v>21</v>
      </c>
      <c r="F48" s="13" t="s">
        <v>302</v>
      </c>
      <c r="G48" s="15">
        <v>2625809.77</v>
      </c>
      <c r="H48" s="15">
        <v>2625809.77</v>
      </c>
      <c r="I48" s="15">
        <v>0</v>
      </c>
      <c r="J48" s="15">
        <v>2625809.77</v>
      </c>
      <c r="K48" s="15">
        <v>0</v>
      </c>
      <c r="L48" s="15">
        <v>0</v>
      </c>
    </row>
    <row r="49" spans="1:12" s="24" customFormat="1" ht="12" x14ac:dyDescent="0.2">
      <c r="A49" s="13" t="s">
        <v>81</v>
      </c>
      <c r="B49" s="13" t="s">
        <v>80</v>
      </c>
      <c r="C49" s="13" t="s">
        <v>274</v>
      </c>
      <c r="D49" s="13" t="s">
        <v>275</v>
      </c>
      <c r="E49" s="13">
        <v>20</v>
      </c>
      <c r="F49" s="13" t="s">
        <v>301</v>
      </c>
      <c r="G49" s="15">
        <v>318963637.50999999</v>
      </c>
      <c r="H49" s="15">
        <v>318963637.50999999</v>
      </c>
      <c r="I49" s="15">
        <v>0</v>
      </c>
      <c r="J49" s="15">
        <v>318963637.50999999</v>
      </c>
      <c r="K49" s="15">
        <v>0</v>
      </c>
      <c r="L49" s="15">
        <v>0</v>
      </c>
    </row>
    <row r="50" spans="1:12" s="24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3">
        <v>21</v>
      </c>
      <c r="F50" s="13" t="s">
        <v>302</v>
      </c>
      <c r="G50" s="15">
        <v>2625809.77</v>
      </c>
      <c r="H50" s="15">
        <v>2625809.77</v>
      </c>
      <c r="I50" s="15">
        <v>0</v>
      </c>
      <c r="J50" s="15">
        <v>2625809.77</v>
      </c>
      <c r="K50" s="15">
        <v>0</v>
      </c>
      <c r="L50" s="15">
        <v>0</v>
      </c>
    </row>
    <row r="51" spans="1:12" s="24" customFormat="1" ht="12" hidden="1" x14ac:dyDescent="0.2">
      <c r="A51" s="13" t="s">
        <v>82</v>
      </c>
      <c r="B51" s="13" t="s">
        <v>83</v>
      </c>
      <c r="C51" s="13" t="s">
        <v>274</v>
      </c>
      <c r="D51" s="13" t="s">
        <v>275</v>
      </c>
      <c r="E51" s="13">
        <v>20</v>
      </c>
      <c r="F51" s="13" t="s">
        <v>301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 spans="1:12" s="24" customFormat="1" ht="12" hidden="1" x14ac:dyDescent="0.2">
      <c r="A52" s="13" t="s">
        <v>84</v>
      </c>
      <c r="B52" s="13" t="s">
        <v>85</v>
      </c>
      <c r="C52" s="13" t="s">
        <v>274</v>
      </c>
      <c r="D52" s="13" t="s">
        <v>275</v>
      </c>
      <c r="E52" s="13">
        <v>20</v>
      </c>
      <c r="F52" s="13" t="s">
        <v>301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</row>
    <row r="53" spans="1:12" s="24" customFormat="1" ht="15.75" hidden="1" customHeight="1" x14ac:dyDescent="0.2">
      <c r="A53" s="17" t="s">
        <v>86</v>
      </c>
      <c r="B53" s="17" t="s">
        <v>87</v>
      </c>
      <c r="C53" s="17" t="s">
        <v>274</v>
      </c>
      <c r="D53" s="17" t="s">
        <v>275</v>
      </c>
      <c r="E53" s="17">
        <v>20</v>
      </c>
      <c r="F53" s="17" t="s">
        <v>301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</row>
    <row r="54" spans="1:12" s="24" customFormat="1" ht="15.75" hidden="1" customHeight="1" x14ac:dyDescent="0.2">
      <c r="A54" s="17" t="s">
        <v>88</v>
      </c>
      <c r="B54" s="17" t="s">
        <v>89</v>
      </c>
      <c r="C54" s="17" t="s">
        <v>274</v>
      </c>
      <c r="D54" s="17" t="s">
        <v>275</v>
      </c>
      <c r="E54" s="17">
        <v>20</v>
      </c>
      <c r="F54" s="17" t="s">
        <v>301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</row>
    <row r="55" spans="1:12" s="24" customFormat="1" ht="15.75" hidden="1" customHeight="1" x14ac:dyDescent="0.2">
      <c r="A55" s="17" t="s">
        <v>90</v>
      </c>
      <c r="B55" s="17" t="s">
        <v>91</v>
      </c>
      <c r="C55" s="17" t="s">
        <v>274</v>
      </c>
      <c r="D55" s="17" t="s">
        <v>275</v>
      </c>
      <c r="E55" s="17">
        <v>20</v>
      </c>
      <c r="F55" s="17" t="s">
        <v>301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</row>
    <row r="56" spans="1:12" s="24" customFormat="1" ht="15.75" customHeight="1" x14ac:dyDescent="0.2">
      <c r="A56" s="17" t="s">
        <v>92</v>
      </c>
      <c r="B56" s="17" t="s">
        <v>93</v>
      </c>
      <c r="C56" s="17" t="s">
        <v>274</v>
      </c>
      <c r="D56" s="17" t="s">
        <v>275</v>
      </c>
      <c r="E56" s="17">
        <v>20</v>
      </c>
      <c r="F56" s="17" t="s">
        <v>301</v>
      </c>
      <c r="G56" s="18">
        <v>318963637.50999999</v>
      </c>
      <c r="H56" s="18">
        <v>318963637.50999999</v>
      </c>
      <c r="I56" s="18">
        <v>0</v>
      </c>
      <c r="J56" s="18">
        <v>318963637.50999999</v>
      </c>
      <c r="K56" s="18">
        <v>0</v>
      </c>
      <c r="L56" s="18">
        <v>0</v>
      </c>
    </row>
    <row r="57" spans="1:12" s="24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3">
        <v>21</v>
      </c>
      <c r="F57" s="13" t="s">
        <v>302</v>
      </c>
      <c r="G57" s="15">
        <v>2625809.77</v>
      </c>
      <c r="H57" s="15">
        <v>2625809.77</v>
      </c>
      <c r="I57" s="15">
        <v>0</v>
      </c>
      <c r="J57" s="15">
        <v>2625809.77</v>
      </c>
      <c r="K57" s="15">
        <v>0</v>
      </c>
      <c r="L57" s="15">
        <v>0</v>
      </c>
    </row>
    <row r="58" spans="1:12" s="24" customFormat="1" ht="12" hidden="1" x14ac:dyDescent="0.2">
      <c r="A58" s="13" t="s">
        <v>94</v>
      </c>
      <c r="B58" s="13" t="s">
        <v>95</v>
      </c>
      <c r="C58" s="13" t="s">
        <v>274</v>
      </c>
      <c r="D58" s="13" t="s">
        <v>275</v>
      </c>
      <c r="E58" s="13">
        <v>20</v>
      </c>
      <c r="F58" s="13" t="s">
        <v>301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</row>
    <row r="59" spans="1:12" s="24" customFormat="1" ht="12" hidden="1" customHeight="1" x14ac:dyDescent="0.2">
      <c r="A59" s="17" t="s">
        <v>96</v>
      </c>
      <c r="B59" s="17" t="s">
        <v>97</v>
      </c>
      <c r="C59" s="17" t="s">
        <v>274</v>
      </c>
      <c r="D59" s="17" t="s">
        <v>275</v>
      </c>
      <c r="E59" s="17">
        <v>20</v>
      </c>
      <c r="F59" s="17" t="s">
        <v>301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</row>
    <row r="60" spans="1:12" s="24" customFormat="1" ht="12" hidden="1" customHeight="1" x14ac:dyDescent="0.2">
      <c r="A60" s="17" t="s">
        <v>98</v>
      </c>
      <c r="B60" s="17" t="s">
        <v>99</v>
      </c>
      <c r="C60" s="17" t="s">
        <v>274</v>
      </c>
      <c r="D60" s="17" t="s">
        <v>275</v>
      </c>
      <c r="E60" s="17">
        <v>20</v>
      </c>
      <c r="F60" s="17" t="s">
        <v>301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</row>
    <row r="61" spans="1:12" s="24" customFormat="1" ht="12" hidden="1" customHeight="1" x14ac:dyDescent="0.2">
      <c r="A61" s="17" t="s">
        <v>100</v>
      </c>
      <c r="B61" s="17" t="s">
        <v>101</v>
      </c>
      <c r="C61" s="17" t="s">
        <v>274</v>
      </c>
      <c r="D61" s="17" t="s">
        <v>275</v>
      </c>
      <c r="E61" s="17">
        <v>20</v>
      </c>
      <c r="F61" s="17" t="s">
        <v>301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</row>
    <row r="62" spans="1:12" s="24" customFormat="1" ht="12" hidden="1" customHeight="1" x14ac:dyDescent="0.2">
      <c r="A62" s="17" t="s">
        <v>102</v>
      </c>
      <c r="B62" s="17" t="s">
        <v>103</v>
      </c>
      <c r="C62" s="17" t="s">
        <v>274</v>
      </c>
      <c r="D62" s="17" t="s">
        <v>275</v>
      </c>
      <c r="E62" s="17">
        <v>20</v>
      </c>
      <c r="F62" s="17" t="s">
        <v>301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</row>
    <row r="63" spans="1:12" s="24" customFormat="1" ht="12" hidden="1" customHeight="1" x14ac:dyDescent="0.2">
      <c r="A63" s="17" t="s">
        <v>104</v>
      </c>
      <c r="B63" s="17" t="s">
        <v>105</v>
      </c>
      <c r="C63" s="17" t="s">
        <v>274</v>
      </c>
      <c r="D63" s="17" t="s">
        <v>275</v>
      </c>
      <c r="E63" s="17">
        <v>20</v>
      </c>
      <c r="F63" s="17" t="s">
        <v>301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</row>
    <row r="64" spans="1:12" s="24" customFormat="1" ht="12" hidden="1" customHeight="1" x14ac:dyDescent="0.2">
      <c r="A64" s="17" t="s">
        <v>303</v>
      </c>
      <c r="B64" s="17" t="s">
        <v>304</v>
      </c>
      <c r="C64" s="17" t="s">
        <v>274</v>
      </c>
      <c r="D64" s="17" t="s">
        <v>275</v>
      </c>
      <c r="E64" s="17">
        <v>20</v>
      </c>
      <c r="F64" s="17" t="s">
        <v>301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</row>
    <row r="65" spans="1:12" s="24" customFormat="1" ht="12" hidden="1" customHeight="1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17">
        <v>20</v>
      </c>
      <c r="F65" s="17" t="s">
        <v>301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</row>
    <row r="66" spans="1:12" s="24" customFormat="1" ht="12" hidden="1" customHeight="1" x14ac:dyDescent="0.2">
      <c r="A66" s="17" t="s">
        <v>305</v>
      </c>
      <c r="B66" s="17" t="s">
        <v>306</v>
      </c>
      <c r="C66" s="17" t="s">
        <v>274</v>
      </c>
      <c r="D66" s="17" t="s">
        <v>275</v>
      </c>
      <c r="E66" s="17">
        <v>20</v>
      </c>
      <c r="F66" s="17" t="s">
        <v>301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</row>
    <row r="67" spans="1:12" s="24" customFormat="1" ht="12" hidden="1" x14ac:dyDescent="0.2">
      <c r="A67" s="13" t="s">
        <v>108</v>
      </c>
      <c r="B67" s="13" t="s">
        <v>109</v>
      </c>
      <c r="C67" s="13" t="s">
        <v>274</v>
      </c>
      <c r="D67" s="13" t="s">
        <v>275</v>
      </c>
      <c r="E67" s="13">
        <v>20</v>
      </c>
      <c r="F67" s="13" t="s">
        <v>301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</row>
    <row r="68" spans="1:12" s="24" customFormat="1" ht="12" hidden="1" customHeight="1" x14ac:dyDescent="0.2">
      <c r="A68" s="17" t="s">
        <v>307</v>
      </c>
      <c r="B68" s="17" t="s">
        <v>308</v>
      </c>
      <c r="C68" s="17" t="s">
        <v>274</v>
      </c>
      <c r="D68" s="17" t="s">
        <v>275</v>
      </c>
      <c r="E68" s="17">
        <v>20</v>
      </c>
      <c r="F68" s="17" t="s">
        <v>301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</row>
    <row r="69" spans="1:12" s="24" customFormat="1" ht="12" hidden="1" customHeight="1" x14ac:dyDescent="0.2">
      <c r="A69" s="17" t="s">
        <v>110</v>
      </c>
      <c r="B69" s="17" t="s">
        <v>111</v>
      </c>
      <c r="C69" s="17" t="s">
        <v>274</v>
      </c>
      <c r="D69" s="17" t="s">
        <v>275</v>
      </c>
      <c r="E69" s="17">
        <v>20</v>
      </c>
      <c r="F69" s="17" t="s">
        <v>301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</row>
    <row r="70" spans="1:12" s="24" customFormat="1" ht="12" x14ac:dyDescent="0.2">
      <c r="A70" s="13" t="s">
        <v>112</v>
      </c>
      <c r="B70" s="13" t="s">
        <v>113</v>
      </c>
      <c r="C70" s="13" t="s">
        <v>274</v>
      </c>
      <c r="D70" s="13" t="s">
        <v>275</v>
      </c>
      <c r="E70" s="13">
        <v>20</v>
      </c>
      <c r="F70" s="13" t="s">
        <v>301</v>
      </c>
      <c r="G70" s="15">
        <v>55108142.979999997</v>
      </c>
      <c r="H70" s="15">
        <v>55108142.979999997</v>
      </c>
      <c r="I70" s="15">
        <v>0</v>
      </c>
      <c r="J70" s="15">
        <v>55108142.979999997</v>
      </c>
      <c r="K70" s="15">
        <v>0</v>
      </c>
      <c r="L70" s="15">
        <v>0</v>
      </c>
    </row>
    <row r="71" spans="1:12" s="24" customFormat="1" ht="12" customHeight="1" x14ac:dyDescent="0.2">
      <c r="A71" s="17" t="s">
        <v>114</v>
      </c>
      <c r="B71" s="17" t="s">
        <v>115</v>
      </c>
      <c r="C71" s="17" t="s">
        <v>274</v>
      </c>
      <c r="D71" s="17" t="s">
        <v>275</v>
      </c>
      <c r="E71" s="17">
        <v>20</v>
      </c>
      <c r="F71" s="17" t="s">
        <v>301</v>
      </c>
      <c r="G71" s="18">
        <v>11911998</v>
      </c>
      <c r="H71" s="18">
        <v>11911998</v>
      </c>
      <c r="I71" s="18">
        <v>0</v>
      </c>
      <c r="J71" s="18">
        <v>11911998</v>
      </c>
      <c r="K71" s="18">
        <v>0</v>
      </c>
      <c r="L71" s="18">
        <v>0</v>
      </c>
    </row>
    <row r="72" spans="1:12" s="24" customFormat="1" ht="12" hidden="1" customHeight="1" x14ac:dyDescent="0.2">
      <c r="A72" s="17" t="s">
        <v>116</v>
      </c>
      <c r="B72" s="17" t="s">
        <v>117</v>
      </c>
      <c r="C72" s="17" t="s">
        <v>274</v>
      </c>
      <c r="D72" s="17" t="s">
        <v>275</v>
      </c>
      <c r="E72" s="17">
        <v>20</v>
      </c>
      <c r="F72" s="17" t="s">
        <v>301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</row>
    <row r="73" spans="1:12" s="24" customFormat="1" ht="12" hidden="1" customHeight="1" x14ac:dyDescent="0.2">
      <c r="A73" s="17" t="s">
        <v>118</v>
      </c>
      <c r="B73" s="17" t="s">
        <v>119</v>
      </c>
      <c r="C73" s="17" t="s">
        <v>274</v>
      </c>
      <c r="D73" s="17" t="s">
        <v>275</v>
      </c>
      <c r="E73" s="17">
        <v>20</v>
      </c>
      <c r="F73" s="17" t="s">
        <v>301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</row>
    <row r="74" spans="1:12" s="24" customFormat="1" ht="24" x14ac:dyDescent="0.2">
      <c r="A74" s="17" t="s">
        <v>120</v>
      </c>
      <c r="B74" s="17" t="s">
        <v>121</v>
      </c>
      <c r="C74" s="17" t="s">
        <v>274</v>
      </c>
      <c r="D74" s="17" t="s">
        <v>275</v>
      </c>
      <c r="E74" s="17">
        <v>20</v>
      </c>
      <c r="F74" s="17" t="s">
        <v>301</v>
      </c>
      <c r="G74" s="18">
        <v>43196144.979999997</v>
      </c>
      <c r="H74" s="18">
        <v>43196144.979999997</v>
      </c>
      <c r="I74" s="18">
        <v>0</v>
      </c>
      <c r="J74" s="18">
        <v>43196144.979999997</v>
      </c>
      <c r="K74" s="18">
        <v>0</v>
      </c>
      <c r="L74" s="18">
        <v>0</v>
      </c>
    </row>
    <row r="75" spans="1:12" s="24" customFormat="1" ht="12" hidden="1" customHeight="1" x14ac:dyDescent="0.2">
      <c r="A75" s="17" t="s">
        <v>122</v>
      </c>
      <c r="B75" s="17" t="s">
        <v>123</v>
      </c>
      <c r="C75" s="17" t="s">
        <v>274</v>
      </c>
      <c r="D75" s="17" t="s">
        <v>275</v>
      </c>
      <c r="E75" s="17">
        <v>20</v>
      </c>
      <c r="F75" s="17" t="s">
        <v>301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</row>
    <row r="76" spans="1:12" s="24" customFormat="1" ht="12" hidden="1" customHeight="1" x14ac:dyDescent="0.2">
      <c r="A76" s="17" t="s">
        <v>124</v>
      </c>
      <c r="B76" s="17" t="s">
        <v>125</v>
      </c>
      <c r="C76" s="17" t="s">
        <v>274</v>
      </c>
      <c r="D76" s="17" t="s">
        <v>275</v>
      </c>
      <c r="E76" s="17">
        <v>20</v>
      </c>
      <c r="F76" s="17" t="s">
        <v>301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</row>
    <row r="77" spans="1:12" s="24" customFormat="1" ht="12" hidden="1" customHeight="1" x14ac:dyDescent="0.2">
      <c r="A77" s="17" t="s">
        <v>126</v>
      </c>
      <c r="B77" s="17" t="s">
        <v>127</v>
      </c>
      <c r="C77" s="17" t="s">
        <v>274</v>
      </c>
      <c r="D77" s="17" t="s">
        <v>275</v>
      </c>
      <c r="E77" s="17">
        <v>20</v>
      </c>
      <c r="F77" s="17" t="s">
        <v>301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</row>
    <row r="78" spans="1:12" s="24" customFormat="1" ht="12" hidden="1" customHeight="1" x14ac:dyDescent="0.2">
      <c r="A78" s="17" t="s">
        <v>128</v>
      </c>
      <c r="B78" s="17" t="s">
        <v>129</v>
      </c>
      <c r="C78" s="17" t="s">
        <v>274</v>
      </c>
      <c r="D78" s="17" t="s">
        <v>275</v>
      </c>
      <c r="E78" s="17">
        <v>20</v>
      </c>
      <c r="F78" s="17" t="s">
        <v>301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</row>
    <row r="79" spans="1:12" s="24" customFormat="1" ht="12" hidden="1" customHeight="1" x14ac:dyDescent="0.2">
      <c r="A79" s="17" t="s">
        <v>130</v>
      </c>
      <c r="B79" s="17" t="s">
        <v>131</v>
      </c>
      <c r="C79" s="17" t="s">
        <v>274</v>
      </c>
      <c r="D79" s="17" t="s">
        <v>275</v>
      </c>
      <c r="E79" s="17">
        <v>20</v>
      </c>
      <c r="F79" s="17" t="s">
        <v>301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</row>
    <row r="80" spans="1:12" s="24" customFormat="1" ht="12" x14ac:dyDescent="0.2">
      <c r="A80" s="13" t="s">
        <v>132</v>
      </c>
      <c r="B80" s="13" t="s">
        <v>133</v>
      </c>
      <c r="C80" s="13" t="s">
        <v>274</v>
      </c>
      <c r="D80" s="13" t="s">
        <v>275</v>
      </c>
      <c r="E80" s="13">
        <v>20</v>
      </c>
      <c r="F80" s="13" t="s">
        <v>301</v>
      </c>
      <c r="G80" s="15">
        <v>194142702.72</v>
      </c>
      <c r="H80" s="15">
        <v>194142702.72</v>
      </c>
      <c r="I80" s="15">
        <v>0</v>
      </c>
      <c r="J80" s="15">
        <v>194142702.72</v>
      </c>
      <c r="K80" s="15">
        <v>0</v>
      </c>
      <c r="L80" s="15">
        <v>0</v>
      </c>
    </row>
    <row r="81" spans="1:12" s="24" customFormat="1" ht="12" x14ac:dyDescent="0.2">
      <c r="A81" s="13" t="s">
        <v>132</v>
      </c>
      <c r="B81" s="13" t="s">
        <v>133</v>
      </c>
      <c r="C81" s="13" t="s">
        <v>274</v>
      </c>
      <c r="D81" s="13" t="s">
        <v>275</v>
      </c>
      <c r="E81" s="13">
        <v>21</v>
      </c>
      <c r="F81" s="13" t="s">
        <v>302</v>
      </c>
      <c r="G81" s="15">
        <v>2485809.77</v>
      </c>
      <c r="H81" s="15">
        <v>2485809.77</v>
      </c>
      <c r="I81" s="15">
        <v>0</v>
      </c>
      <c r="J81" s="15">
        <v>2485809.77</v>
      </c>
      <c r="K81" s="15">
        <v>0</v>
      </c>
      <c r="L81" s="15">
        <v>0</v>
      </c>
    </row>
    <row r="82" spans="1:12" s="24" customFormat="1" ht="12" customHeight="1" x14ac:dyDescent="0.2">
      <c r="A82" s="17" t="s">
        <v>134</v>
      </c>
      <c r="B82" s="17" t="s">
        <v>135</v>
      </c>
      <c r="C82" s="17" t="s">
        <v>274</v>
      </c>
      <c r="D82" s="17" t="s">
        <v>275</v>
      </c>
      <c r="E82" s="17">
        <v>20</v>
      </c>
      <c r="F82" s="17" t="s">
        <v>301</v>
      </c>
      <c r="G82" s="18">
        <v>121650603</v>
      </c>
      <c r="H82" s="18">
        <v>121650603</v>
      </c>
      <c r="I82" s="18">
        <v>0</v>
      </c>
      <c r="J82" s="18">
        <v>121650603</v>
      </c>
      <c r="K82" s="18">
        <v>0</v>
      </c>
      <c r="L82" s="18">
        <v>0</v>
      </c>
    </row>
    <row r="83" spans="1:12" s="24" customFormat="1" ht="24" x14ac:dyDescent="0.2">
      <c r="A83" s="17" t="s">
        <v>136</v>
      </c>
      <c r="B83" s="17" t="s">
        <v>137</v>
      </c>
      <c r="C83" s="17" t="s">
        <v>274</v>
      </c>
      <c r="D83" s="17" t="s">
        <v>275</v>
      </c>
      <c r="E83" s="17">
        <v>20</v>
      </c>
      <c r="F83" s="17" t="s">
        <v>301</v>
      </c>
      <c r="G83" s="18">
        <v>41000000</v>
      </c>
      <c r="H83" s="18">
        <v>41000000</v>
      </c>
      <c r="I83" s="18">
        <v>0</v>
      </c>
      <c r="J83" s="18">
        <v>41000000</v>
      </c>
      <c r="K83" s="18">
        <v>0</v>
      </c>
      <c r="L83" s="18">
        <v>0</v>
      </c>
    </row>
    <row r="84" spans="1:12" s="24" customFormat="1" ht="24" hidden="1" x14ac:dyDescent="0.2">
      <c r="A84" s="17" t="s">
        <v>138</v>
      </c>
      <c r="B84" s="17" t="s">
        <v>139</v>
      </c>
      <c r="C84" s="17" t="s">
        <v>274</v>
      </c>
      <c r="D84" s="17" t="s">
        <v>275</v>
      </c>
      <c r="E84" s="17">
        <v>20</v>
      </c>
      <c r="F84" s="17" t="s">
        <v>301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</row>
    <row r="85" spans="1:12" s="24" customFormat="1" ht="24" hidden="1" x14ac:dyDescent="0.2">
      <c r="A85" s="17" t="s">
        <v>138</v>
      </c>
      <c r="B85" s="17" t="s">
        <v>139</v>
      </c>
      <c r="C85" s="17" t="s">
        <v>274</v>
      </c>
      <c r="D85" s="17" t="s">
        <v>275</v>
      </c>
      <c r="E85" s="17">
        <v>21</v>
      </c>
      <c r="F85" s="17" t="s">
        <v>302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</row>
    <row r="86" spans="1:12" s="24" customFormat="1" ht="24" x14ac:dyDescent="0.2">
      <c r="A86" s="17" t="s">
        <v>140</v>
      </c>
      <c r="B86" s="17" t="s">
        <v>141</v>
      </c>
      <c r="C86" s="17" t="s">
        <v>274</v>
      </c>
      <c r="D86" s="17" t="s">
        <v>275</v>
      </c>
      <c r="E86" s="17">
        <v>20</v>
      </c>
      <c r="F86" s="17" t="s">
        <v>301</v>
      </c>
      <c r="G86" s="18">
        <v>640000</v>
      </c>
      <c r="H86" s="18">
        <v>640000</v>
      </c>
      <c r="I86" s="18">
        <v>0</v>
      </c>
      <c r="J86" s="18">
        <v>640000</v>
      </c>
      <c r="K86" s="18">
        <v>0</v>
      </c>
      <c r="L86" s="18">
        <v>0</v>
      </c>
    </row>
    <row r="87" spans="1:12" s="24" customFormat="1" ht="12" customHeight="1" x14ac:dyDescent="0.2">
      <c r="A87" s="17" t="s">
        <v>142</v>
      </c>
      <c r="B87" s="17" t="s">
        <v>143</v>
      </c>
      <c r="C87" s="17" t="s">
        <v>274</v>
      </c>
      <c r="D87" s="17" t="s">
        <v>275</v>
      </c>
      <c r="E87" s="17">
        <v>20</v>
      </c>
      <c r="F87" s="17" t="s">
        <v>301</v>
      </c>
      <c r="G87" s="18">
        <v>22423004.359999999</v>
      </c>
      <c r="H87" s="18">
        <v>22423004.359999999</v>
      </c>
      <c r="I87" s="18">
        <v>0</v>
      </c>
      <c r="J87" s="18">
        <v>22423004.359999999</v>
      </c>
      <c r="K87" s="18">
        <v>0</v>
      </c>
      <c r="L87" s="18">
        <v>0</v>
      </c>
    </row>
    <row r="88" spans="1:12" s="24" customFormat="1" ht="12" customHeight="1" x14ac:dyDescent="0.2">
      <c r="A88" s="17" t="s">
        <v>142</v>
      </c>
      <c r="B88" s="17" t="s">
        <v>143</v>
      </c>
      <c r="C88" s="17" t="s">
        <v>274</v>
      </c>
      <c r="D88" s="17" t="s">
        <v>275</v>
      </c>
      <c r="E88" s="17">
        <v>21</v>
      </c>
      <c r="F88" s="17" t="s">
        <v>302</v>
      </c>
      <c r="G88" s="18">
        <v>2485809.77</v>
      </c>
      <c r="H88" s="18">
        <v>2485809.77</v>
      </c>
      <c r="I88" s="18">
        <v>0</v>
      </c>
      <c r="J88" s="18">
        <v>2485809.77</v>
      </c>
      <c r="K88" s="18">
        <v>0</v>
      </c>
      <c r="L88" s="18">
        <v>0</v>
      </c>
    </row>
    <row r="89" spans="1:12" s="24" customFormat="1" ht="12" customHeight="1" x14ac:dyDescent="0.2">
      <c r="A89" s="17" t="s">
        <v>144</v>
      </c>
      <c r="B89" s="17" t="s">
        <v>145</v>
      </c>
      <c r="C89" s="17" t="s">
        <v>274</v>
      </c>
      <c r="D89" s="17" t="s">
        <v>275</v>
      </c>
      <c r="E89" s="17">
        <v>20</v>
      </c>
      <c r="F89" s="17" t="s">
        <v>301</v>
      </c>
      <c r="G89" s="18">
        <v>8429095.3599999994</v>
      </c>
      <c r="H89" s="18">
        <v>8429095.3599999994</v>
      </c>
      <c r="I89" s="18">
        <v>0</v>
      </c>
      <c r="J89" s="18">
        <v>8429095.3599999994</v>
      </c>
      <c r="K89" s="18">
        <v>0</v>
      </c>
      <c r="L89" s="18">
        <v>0</v>
      </c>
    </row>
    <row r="90" spans="1:12" s="24" customFormat="1" ht="12" x14ac:dyDescent="0.2">
      <c r="A90" s="13" t="s">
        <v>148</v>
      </c>
      <c r="B90" s="13" t="s">
        <v>149</v>
      </c>
      <c r="C90" s="13" t="s">
        <v>274</v>
      </c>
      <c r="D90" s="13" t="s">
        <v>275</v>
      </c>
      <c r="E90" s="13">
        <v>20</v>
      </c>
      <c r="F90" s="13" t="s">
        <v>301</v>
      </c>
      <c r="G90" s="15">
        <v>42857962</v>
      </c>
      <c r="H90" s="15">
        <v>42857962</v>
      </c>
      <c r="I90" s="15">
        <v>0</v>
      </c>
      <c r="J90" s="15">
        <v>42857962</v>
      </c>
      <c r="K90" s="15">
        <v>0</v>
      </c>
      <c r="L90" s="15">
        <v>0</v>
      </c>
    </row>
    <row r="91" spans="1:12" s="24" customFormat="1" ht="12" hidden="1" x14ac:dyDescent="0.2">
      <c r="A91" s="13" t="s">
        <v>148</v>
      </c>
      <c r="B91" s="13" t="s">
        <v>149</v>
      </c>
      <c r="C91" s="13" t="s">
        <v>274</v>
      </c>
      <c r="D91" s="13" t="s">
        <v>275</v>
      </c>
      <c r="E91" s="13">
        <v>21</v>
      </c>
      <c r="F91" s="13" t="s">
        <v>302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 spans="1:12" s="24" customFormat="1" ht="12" customHeight="1" x14ac:dyDescent="0.2">
      <c r="A92" s="17" t="s">
        <v>150</v>
      </c>
      <c r="B92" s="17" t="s">
        <v>151</v>
      </c>
      <c r="C92" s="17" t="s">
        <v>274</v>
      </c>
      <c r="D92" s="17" t="s">
        <v>275</v>
      </c>
      <c r="E92" s="17">
        <v>20</v>
      </c>
      <c r="F92" s="17" t="s">
        <v>301</v>
      </c>
      <c r="G92" s="18">
        <v>42857962</v>
      </c>
      <c r="H92" s="18">
        <v>42857962</v>
      </c>
      <c r="I92" s="18">
        <v>0</v>
      </c>
      <c r="J92" s="18">
        <v>42857962</v>
      </c>
      <c r="K92" s="18">
        <v>0</v>
      </c>
      <c r="L92" s="18">
        <v>0</v>
      </c>
    </row>
    <row r="93" spans="1:12" s="24" customFormat="1" ht="12" hidden="1" customHeight="1" x14ac:dyDescent="0.2">
      <c r="A93" s="17" t="s">
        <v>152</v>
      </c>
      <c r="B93" s="17" t="s">
        <v>153</v>
      </c>
      <c r="C93" s="17" t="s">
        <v>274</v>
      </c>
      <c r="D93" s="17" t="s">
        <v>275</v>
      </c>
      <c r="E93" s="17">
        <v>20</v>
      </c>
      <c r="F93" s="17" t="s">
        <v>301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</row>
    <row r="94" spans="1:12" s="24" customFormat="1" ht="24" hidden="1" x14ac:dyDescent="0.2">
      <c r="A94" s="17" t="s">
        <v>154</v>
      </c>
      <c r="B94" s="17" t="s">
        <v>155</v>
      </c>
      <c r="C94" s="17" t="s">
        <v>274</v>
      </c>
      <c r="D94" s="17" t="s">
        <v>275</v>
      </c>
      <c r="E94" s="17">
        <v>20</v>
      </c>
      <c r="F94" s="17" t="s">
        <v>301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</row>
    <row r="95" spans="1:12" s="24" customFormat="1" ht="24" hidden="1" x14ac:dyDescent="0.2">
      <c r="A95" s="17" t="s">
        <v>154</v>
      </c>
      <c r="B95" s="17" t="s">
        <v>155</v>
      </c>
      <c r="C95" s="17" t="s">
        <v>274</v>
      </c>
      <c r="D95" s="17" t="s">
        <v>275</v>
      </c>
      <c r="E95" s="17">
        <v>21</v>
      </c>
      <c r="F95" s="17" t="s">
        <v>302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</row>
    <row r="96" spans="1:12" s="24" customFormat="1" ht="12" hidden="1" customHeight="1" x14ac:dyDescent="0.2">
      <c r="A96" s="17" t="s">
        <v>156</v>
      </c>
      <c r="B96" s="17" t="s">
        <v>157</v>
      </c>
      <c r="C96" s="17" t="s">
        <v>274</v>
      </c>
      <c r="D96" s="17" t="s">
        <v>275</v>
      </c>
      <c r="E96" s="17">
        <v>20</v>
      </c>
      <c r="F96" s="17" t="s">
        <v>301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</row>
    <row r="97" spans="1:12" s="24" customFormat="1" ht="12" hidden="1" x14ac:dyDescent="0.2">
      <c r="A97" s="13" t="s">
        <v>158</v>
      </c>
      <c r="B97" s="13" t="s">
        <v>159</v>
      </c>
      <c r="C97" s="13" t="s">
        <v>274</v>
      </c>
      <c r="D97" s="13" t="s">
        <v>275</v>
      </c>
      <c r="E97" s="13">
        <v>20</v>
      </c>
      <c r="F97" s="13" t="s">
        <v>301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</row>
    <row r="98" spans="1:12" s="24" customFormat="1" ht="12" hidden="1" customHeight="1" x14ac:dyDescent="0.2">
      <c r="A98" s="17" t="s">
        <v>309</v>
      </c>
      <c r="B98" s="17" t="s">
        <v>310</v>
      </c>
      <c r="C98" s="17" t="s">
        <v>274</v>
      </c>
      <c r="D98" s="17" t="s">
        <v>275</v>
      </c>
      <c r="E98" s="17">
        <v>20</v>
      </c>
      <c r="F98" s="17" t="s">
        <v>301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</row>
    <row r="99" spans="1:12" s="24" customFormat="1" ht="24" hidden="1" x14ac:dyDescent="0.2">
      <c r="A99" s="17" t="s">
        <v>311</v>
      </c>
      <c r="B99" s="17" t="s">
        <v>312</v>
      </c>
      <c r="C99" s="17" t="s">
        <v>274</v>
      </c>
      <c r="D99" s="17" t="s">
        <v>275</v>
      </c>
      <c r="E99" s="17">
        <v>20</v>
      </c>
      <c r="F99" s="17" t="s">
        <v>301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</row>
    <row r="100" spans="1:12" s="24" customFormat="1" ht="12" hidden="1" customHeight="1" x14ac:dyDescent="0.2">
      <c r="A100" s="17" t="s">
        <v>160</v>
      </c>
      <c r="B100" s="17" t="s">
        <v>161</v>
      </c>
      <c r="C100" s="17" t="s">
        <v>274</v>
      </c>
      <c r="D100" s="17" t="s">
        <v>275</v>
      </c>
      <c r="E100" s="17">
        <v>20</v>
      </c>
      <c r="F100" s="17" t="s">
        <v>301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</row>
    <row r="101" spans="1:12" s="24" customFormat="1" ht="24" hidden="1" x14ac:dyDescent="0.2">
      <c r="A101" s="17" t="s">
        <v>162</v>
      </c>
      <c r="B101" s="17" t="s">
        <v>163</v>
      </c>
      <c r="C101" s="17" t="s">
        <v>274</v>
      </c>
      <c r="D101" s="17" t="s">
        <v>275</v>
      </c>
      <c r="E101" s="17">
        <v>20</v>
      </c>
      <c r="F101" s="17" t="s">
        <v>301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</row>
    <row r="102" spans="1:12" s="24" customFormat="1" ht="12" x14ac:dyDescent="0.2">
      <c r="A102" s="13" t="s">
        <v>164</v>
      </c>
      <c r="B102" s="13" t="s">
        <v>165</v>
      </c>
      <c r="C102" s="13" t="s">
        <v>274</v>
      </c>
      <c r="D102" s="13" t="s">
        <v>275</v>
      </c>
      <c r="E102" s="13">
        <v>20</v>
      </c>
      <c r="F102" s="13" t="s">
        <v>301</v>
      </c>
      <c r="G102" s="15">
        <v>4747278</v>
      </c>
      <c r="H102" s="15">
        <v>4747278</v>
      </c>
      <c r="I102" s="15">
        <v>0</v>
      </c>
      <c r="J102" s="15">
        <v>4747278</v>
      </c>
      <c r="K102" s="15">
        <v>0</v>
      </c>
      <c r="L102" s="15">
        <v>0</v>
      </c>
    </row>
    <row r="103" spans="1:12" s="24" customFormat="1" ht="12" customHeight="1" x14ac:dyDescent="0.2">
      <c r="A103" s="17" t="s">
        <v>166</v>
      </c>
      <c r="B103" s="17" t="s">
        <v>167</v>
      </c>
      <c r="C103" s="17" t="s">
        <v>274</v>
      </c>
      <c r="D103" s="17" t="s">
        <v>275</v>
      </c>
      <c r="E103" s="17">
        <v>20</v>
      </c>
      <c r="F103" s="17" t="s">
        <v>301</v>
      </c>
      <c r="G103" s="18">
        <v>4747278</v>
      </c>
      <c r="H103" s="18">
        <v>4747278</v>
      </c>
      <c r="I103" s="18">
        <v>0</v>
      </c>
      <c r="J103" s="18">
        <v>4747278</v>
      </c>
      <c r="K103" s="18">
        <v>0</v>
      </c>
      <c r="L103" s="18">
        <v>0</v>
      </c>
    </row>
    <row r="104" spans="1:12" s="24" customFormat="1" ht="12" hidden="1" customHeight="1" x14ac:dyDescent="0.2">
      <c r="A104" s="17" t="s">
        <v>168</v>
      </c>
      <c r="B104" s="17" t="s">
        <v>169</v>
      </c>
      <c r="C104" s="17" t="s">
        <v>274</v>
      </c>
      <c r="D104" s="17" t="s">
        <v>275</v>
      </c>
      <c r="E104" s="17">
        <v>20</v>
      </c>
      <c r="F104" s="17" t="s">
        <v>301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</row>
    <row r="105" spans="1:12" s="24" customFormat="1" ht="12" hidden="1" customHeight="1" x14ac:dyDescent="0.2">
      <c r="A105" s="17" t="s">
        <v>170</v>
      </c>
      <c r="B105" s="17" t="s">
        <v>171</v>
      </c>
      <c r="C105" s="17" t="s">
        <v>274</v>
      </c>
      <c r="D105" s="17" t="s">
        <v>275</v>
      </c>
      <c r="E105" s="17">
        <v>20</v>
      </c>
      <c r="F105" s="17" t="s">
        <v>301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</row>
    <row r="106" spans="1:12" s="24" customFormat="1" ht="12" hidden="1" customHeight="1" x14ac:dyDescent="0.2">
      <c r="A106" s="17" t="s">
        <v>172</v>
      </c>
      <c r="B106" s="17" t="s">
        <v>173</v>
      </c>
      <c r="C106" s="17" t="s">
        <v>274</v>
      </c>
      <c r="D106" s="17" t="s">
        <v>275</v>
      </c>
      <c r="E106" s="17">
        <v>20</v>
      </c>
      <c r="F106" s="17" t="s">
        <v>301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</row>
    <row r="107" spans="1:12" s="24" customFormat="1" ht="12" hidden="1" customHeight="1" x14ac:dyDescent="0.2">
      <c r="A107" s="17" t="s">
        <v>174</v>
      </c>
      <c r="B107" s="17" t="s">
        <v>175</v>
      </c>
      <c r="C107" s="17" t="s">
        <v>274</v>
      </c>
      <c r="D107" s="17" t="s">
        <v>275</v>
      </c>
      <c r="E107" s="17">
        <v>20</v>
      </c>
      <c r="F107" s="17" t="s">
        <v>301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</row>
    <row r="108" spans="1:12" s="24" customFormat="1" ht="12" hidden="1" customHeight="1" x14ac:dyDescent="0.2">
      <c r="A108" s="17" t="s">
        <v>176</v>
      </c>
      <c r="B108" s="17" t="s">
        <v>177</v>
      </c>
      <c r="C108" s="17" t="s">
        <v>274</v>
      </c>
      <c r="D108" s="17" t="s">
        <v>275</v>
      </c>
      <c r="E108" s="17">
        <v>20</v>
      </c>
      <c r="F108" s="17" t="s">
        <v>301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</row>
    <row r="109" spans="1:12" s="24" customFormat="1" ht="12" hidden="1" x14ac:dyDescent="0.2">
      <c r="A109" s="13" t="s">
        <v>178</v>
      </c>
      <c r="B109" s="13" t="s">
        <v>179</v>
      </c>
      <c r="C109" s="13" t="s">
        <v>274</v>
      </c>
      <c r="D109" s="13" t="s">
        <v>275</v>
      </c>
      <c r="E109" s="13">
        <v>20</v>
      </c>
      <c r="F109" s="13" t="s">
        <v>301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 spans="1:12" s="24" customFormat="1" ht="12" hidden="1" customHeight="1" x14ac:dyDescent="0.2">
      <c r="A110" s="17" t="s">
        <v>180</v>
      </c>
      <c r="B110" s="17" t="s">
        <v>181</v>
      </c>
      <c r="C110" s="17" t="s">
        <v>274</v>
      </c>
      <c r="D110" s="17" t="s">
        <v>275</v>
      </c>
      <c r="E110" s="17">
        <v>20</v>
      </c>
      <c r="F110" s="17" t="s">
        <v>301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</row>
    <row r="111" spans="1:12" s="24" customFormat="1" ht="12" hidden="1" x14ac:dyDescent="0.2">
      <c r="A111" s="13" t="s">
        <v>182</v>
      </c>
      <c r="B111" s="13" t="s">
        <v>183</v>
      </c>
      <c r="C111" s="13" t="s">
        <v>274</v>
      </c>
      <c r="D111" s="13" t="s">
        <v>275</v>
      </c>
      <c r="E111" s="13">
        <v>20</v>
      </c>
      <c r="F111" s="13" t="s">
        <v>301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</row>
    <row r="112" spans="1:12" s="24" customFormat="1" ht="12" hidden="1" customHeight="1" x14ac:dyDescent="0.2">
      <c r="A112" s="17" t="s">
        <v>184</v>
      </c>
      <c r="B112" s="17" t="s">
        <v>185</v>
      </c>
      <c r="C112" s="17" t="s">
        <v>274</v>
      </c>
      <c r="D112" s="17" t="s">
        <v>275</v>
      </c>
      <c r="E112" s="17">
        <v>20</v>
      </c>
      <c r="F112" s="17" t="s">
        <v>301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</row>
    <row r="113" spans="1:12" s="24" customFormat="1" ht="12" hidden="1" customHeight="1" x14ac:dyDescent="0.2">
      <c r="A113" s="17" t="s">
        <v>186</v>
      </c>
      <c r="B113" s="17" t="s">
        <v>187</v>
      </c>
      <c r="C113" s="17" t="s">
        <v>274</v>
      </c>
      <c r="D113" s="17" t="s">
        <v>275</v>
      </c>
      <c r="E113" s="17">
        <v>20</v>
      </c>
      <c r="F113" s="17" t="s">
        <v>301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</row>
    <row r="114" spans="1:12" s="24" customFormat="1" ht="12" x14ac:dyDescent="0.2">
      <c r="A114" s="13" t="s">
        <v>188</v>
      </c>
      <c r="B114" s="13" t="s">
        <v>189</v>
      </c>
      <c r="C114" s="13" t="s">
        <v>274</v>
      </c>
      <c r="D114" s="13" t="s">
        <v>275</v>
      </c>
      <c r="E114" s="13">
        <v>20</v>
      </c>
      <c r="F114" s="13" t="s">
        <v>301</v>
      </c>
      <c r="G114" s="15">
        <v>6588951.8099999996</v>
      </c>
      <c r="H114" s="15">
        <v>6588951.8099999996</v>
      </c>
      <c r="I114" s="15">
        <v>0</v>
      </c>
      <c r="J114" s="15">
        <v>6588951.8099999996</v>
      </c>
      <c r="K114" s="15">
        <v>0</v>
      </c>
      <c r="L114" s="15">
        <v>0</v>
      </c>
    </row>
    <row r="115" spans="1:12" s="24" customFormat="1" ht="12" x14ac:dyDescent="0.2">
      <c r="A115" s="13" t="s">
        <v>188</v>
      </c>
      <c r="B115" s="13" t="s">
        <v>189</v>
      </c>
      <c r="C115" s="13" t="s">
        <v>274</v>
      </c>
      <c r="D115" s="13" t="s">
        <v>275</v>
      </c>
      <c r="E115" s="13">
        <v>21</v>
      </c>
      <c r="F115" s="13" t="s">
        <v>302</v>
      </c>
      <c r="G115" s="15">
        <v>140000</v>
      </c>
      <c r="H115" s="15">
        <v>140000</v>
      </c>
      <c r="I115" s="15">
        <v>0</v>
      </c>
      <c r="J115" s="15">
        <v>140000</v>
      </c>
      <c r="K115" s="15">
        <v>0</v>
      </c>
      <c r="L115" s="15">
        <v>0</v>
      </c>
    </row>
    <row r="116" spans="1:12" s="24" customFormat="1" ht="12" hidden="1" customHeight="1" x14ac:dyDescent="0.2">
      <c r="A116" s="17" t="s">
        <v>190</v>
      </c>
      <c r="B116" s="17" t="s">
        <v>191</v>
      </c>
      <c r="C116" s="17" t="s">
        <v>274</v>
      </c>
      <c r="D116" s="17" t="s">
        <v>275</v>
      </c>
      <c r="E116" s="17">
        <v>20</v>
      </c>
      <c r="F116" s="17" t="s">
        <v>301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</row>
    <row r="117" spans="1:12" s="24" customFormat="1" ht="12" customHeight="1" x14ac:dyDescent="0.2">
      <c r="A117" s="17" t="s">
        <v>192</v>
      </c>
      <c r="B117" s="17" t="s">
        <v>193</v>
      </c>
      <c r="C117" s="17" t="s">
        <v>274</v>
      </c>
      <c r="D117" s="17" t="s">
        <v>275</v>
      </c>
      <c r="E117" s="17">
        <v>20</v>
      </c>
      <c r="F117" s="17" t="s">
        <v>301</v>
      </c>
      <c r="G117" s="18">
        <v>6588951.8099999996</v>
      </c>
      <c r="H117" s="18">
        <v>6588951.8099999996</v>
      </c>
      <c r="I117" s="18">
        <v>0</v>
      </c>
      <c r="J117" s="18">
        <v>6588951.8099999996</v>
      </c>
      <c r="K117" s="18">
        <v>0</v>
      </c>
      <c r="L117" s="18">
        <v>0</v>
      </c>
    </row>
    <row r="118" spans="1:12" s="24" customFormat="1" ht="12" customHeight="1" x14ac:dyDescent="0.2">
      <c r="A118" s="17" t="s">
        <v>192</v>
      </c>
      <c r="B118" s="17" t="s">
        <v>193</v>
      </c>
      <c r="C118" s="17" t="s">
        <v>274</v>
      </c>
      <c r="D118" s="17" t="s">
        <v>275</v>
      </c>
      <c r="E118" s="17">
        <v>21</v>
      </c>
      <c r="F118" s="17" t="s">
        <v>302</v>
      </c>
      <c r="G118" s="18">
        <v>140000</v>
      </c>
      <c r="H118" s="18">
        <v>140000</v>
      </c>
      <c r="I118" s="18">
        <v>0</v>
      </c>
      <c r="J118" s="18">
        <v>140000</v>
      </c>
      <c r="K118" s="18">
        <v>0</v>
      </c>
      <c r="L118" s="18">
        <v>0</v>
      </c>
    </row>
    <row r="119" spans="1:12" s="24" customFormat="1" ht="12" hidden="1" x14ac:dyDescent="0.2">
      <c r="A119" s="13" t="s">
        <v>194</v>
      </c>
      <c r="B119" s="13" t="s">
        <v>195</v>
      </c>
      <c r="C119" s="13" t="s">
        <v>274</v>
      </c>
      <c r="D119" s="13" t="s">
        <v>275</v>
      </c>
      <c r="E119" s="13">
        <v>20</v>
      </c>
      <c r="F119" s="13" t="s">
        <v>301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 spans="1:12" s="24" customFormat="1" ht="12" hidden="1" customHeight="1" x14ac:dyDescent="0.2">
      <c r="A120" s="17" t="s">
        <v>196</v>
      </c>
      <c r="B120" s="17" t="s">
        <v>197</v>
      </c>
      <c r="C120" s="17" t="s">
        <v>274</v>
      </c>
      <c r="D120" s="17" t="s">
        <v>275</v>
      </c>
      <c r="E120" s="17">
        <v>20</v>
      </c>
      <c r="F120" s="17" t="s">
        <v>301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</row>
    <row r="121" spans="1:12" s="24" customFormat="1" ht="24" x14ac:dyDescent="0.2">
      <c r="A121" s="13" t="s">
        <v>198</v>
      </c>
      <c r="B121" s="13" t="s">
        <v>199</v>
      </c>
      <c r="C121" s="13" t="s">
        <v>274</v>
      </c>
      <c r="D121" s="13" t="s">
        <v>275</v>
      </c>
      <c r="E121" s="13">
        <v>20</v>
      </c>
      <c r="F121" s="13" t="s">
        <v>301</v>
      </c>
      <c r="G121" s="15">
        <v>9952500</v>
      </c>
      <c r="H121" s="15">
        <v>9952500</v>
      </c>
      <c r="I121" s="15">
        <v>0</v>
      </c>
      <c r="J121" s="15">
        <v>9952500</v>
      </c>
      <c r="K121" s="15">
        <v>0</v>
      </c>
      <c r="L121" s="15">
        <v>0</v>
      </c>
    </row>
    <row r="122" spans="1:12" s="24" customFormat="1" ht="12" hidden="1" customHeight="1" x14ac:dyDescent="0.2">
      <c r="A122" s="17" t="s">
        <v>200</v>
      </c>
      <c r="B122" s="17" t="s">
        <v>201</v>
      </c>
      <c r="C122" s="17" t="s">
        <v>274</v>
      </c>
      <c r="D122" s="17" t="s">
        <v>275</v>
      </c>
      <c r="E122" s="17">
        <v>20</v>
      </c>
      <c r="F122" s="17" t="s">
        <v>301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</row>
    <row r="123" spans="1:12" s="24" customFormat="1" ht="12" customHeight="1" x14ac:dyDescent="0.2">
      <c r="A123" s="17" t="s">
        <v>202</v>
      </c>
      <c r="B123" s="17" t="s">
        <v>203</v>
      </c>
      <c r="C123" s="17" t="s">
        <v>274</v>
      </c>
      <c r="D123" s="17" t="s">
        <v>275</v>
      </c>
      <c r="E123" s="17">
        <v>20</v>
      </c>
      <c r="F123" s="17" t="s">
        <v>301</v>
      </c>
      <c r="G123" s="18">
        <v>1365000</v>
      </c>
      <c r="H123" s="18">
        <v>1365000</v>
      </c>
      <c r="I123" s="18">
        <v>0</v>
      </c>
      <c r="J123" s="18">
        <v>1365000</v>
      </c>
      <c r="K123" s="18">
        <v>0</v>
      </c>
      <c r="L123" s="18">
        <v>0</v>
      </c>
    </row>
    <row r="124" spans="1:12" s="24" customFormat="1" ht="12" customHeight="1" x14ac:dyDescent="0.2">
      <c r="A124" s="17" t="s">
        <v>204</v>
      </c>
      <c r="B124" s="17" t="s">
        <v>205</v>
      </c>
      <c r="C124" s="17" t="s">
        <v>274</v>
      </c>
      <c r="D124" s="17" t="s">
        <v>275</v>
      </c>
      <c r="E124" s="17">
        <v>20</v>
      </c>
      <c r="F124" s="17" t="s">
        <v>301</v>
      </c>
      <c r="G124" s="18">
        <v>8587500</v>
      </c>
      <c r="H124" s="18">
        <v>8587500</v>
      </c>
      <c r="I124" s="18">
        <v>0</v>
      </c>
      <c r="J124" s="18">
        <v>8587500</v>
      </c>
      <c r="K124" s="18">
        <v>0</v>
      </c>
      <c r="L124" s="18">
        <v>0</v>
      </c>
    </row>
    <row r="125" spans="1:12" s="24" customFormat="1" ht="24" hidden="1" x14ac:dyDescent="0.2">
      <c r="A125" s="17" t="s">
        <v>313</v>
      </c>
      <c r="B125" s="17" t="s">
        <v>314</v>
      </c>
      <c r="C125" s="17" t="s">
        <v>274</v>
      </c>
      <c r="D125" s="17" t="s">
        <v>275</v>
      </c>
      <c r="E125" s="17">
        <v>20</v>
      </c>
      <c r="F125" s="17" t="s">
        <v>301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</row>
    <row r="126" spans="1:12" s="24" customFormat="1" ht="12" hidden="1" x14ac:dyDescent="0.2">
      <c r="A126" s="13" t="s">
        <v>206</v>
      </c>
      <c r="B126" s="13" t="s">
        <v>207</v>
      </c>
      <c r="C126" s="13" t="s">
        <v>274</v>
      </c>
      <c r="D126" s="13" t="s">
        <v>275</v>
      </c>
      <c r="E126" s="13">
        <v>20</v>
      </c>
      <c r="F126" s="13" t="s">
        <v>301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</row>
    <row r="127" spans="1:12" s="24" customFormat="1" ht="12" hidden="1" customHeight="1" x14ac:dyDescent="0.2">
      <c r="A127" s="17" t="s">
        <v>208</v>
      </c>
      <c r="B127" s="17" t="s">
        <v>209</v>
      </c>
      <c r="C127" s="17" t="s">
        <v>274</v>
      </c>
      <c r="D127" s="17" t="s">
        <v>275</v>
      </c>
      <c r="E127" s="17">
        <v>20</v>
      </c>
      <c r="F127" s="17" t="s">
        <v>301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</row>
    <row r="128" spans="1:12" s="24" customFormat="1" ht="24" x14ac:dyDescent="0.2">
      <c r="A128" s="13" t="s">
        <v>210</v>
      </c>
      <c r="B128" s="13" t="s">
        <v>211</v>
      </c>
      <c r="C128" s="13" t="s">
        <v>274</v>
      </c>
      <c r="D128" s="13" t="s">
        <v>275</v>
      </c>
      <c r="E128" s="13">
        <v>20</v>
      </c>
      <c r="F128" s="13" t="s">
        <v>301</v>
      </c>
      <c r="G128" s="15">
        <v>5566100</v>
      </c>
      <c r="H128" s="15">
        <v>5566100</v>
      </c>
      <c r="I128" s="15">
        <v>0</v>
      </c>
      <c r="J128" s="15">
        <v>5566100</v>
      </c>
      <c r="K128" s="15">
        <v>0</v>
      </c>
      <c r="L128" s="15">
        <v>0</v>
      </c>
    </row>
    <row r="129" spans="1:12" s="24" customFormat="1" ht="24" x14ac:dyDescent="0.2">
      <c r="A129" s="17" t="s">
        <v>212</v>
      </c>
      <c r="B129" s="17" t="s">
        <v>211</v>
      </c>
      <c r="C129" s="17" t="s">
        <v>274</v>
      </c>
      <c r="D129" s="17" t="s">
        <v>275</v>
      </c>
      <c r="E129" s="17">
        <v>20</v>
      </c>
      <c r="F129" s="17" t="s">
        <v>301</v>
      </c>
      <c r="G129" s="18">
        <v>5566100</v>
      </c>
      <c r="H129" s="18">
        <v>5566100</v>
      </c>
      <c r="I129" s="18">
        <v>0</v>
      </c>
      <c r="J129" s="18">
        <v>5566100</v>
      </c>
      <c r="K129" s="18">
        <v>0</v>
      </c>
      <c r="L129" s="18">
        <v>0</v>
      </c>
    </row>
    <row r="130" spans="1:12" s="24" customFormat="1" ht="12" hidden="1" x14ac:dyDescent="0.2">
      <c r="A130" s="13" t="s">
        <v>213</v>
      </c>
      <c r="B130" s="13" t="s">
        <v>214</v>
      </c>
      <c r="C130" s="13" t="s">
        <v>274</v>
      </c>
      <c r="D130" s="13" t="s">
        <v>275</v>
      </c>
      <c r="E130" s="13">
        <v>20</v>
      </c>
      <c r="F130" s="13" t="s">
        <v>301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</row>
    <row r="131" spans="1:12" s="24" customFormat="1" ht="12" hidden="1" x14ac:dyDescent="0.2">
      <c r="A131" s="13" t="s">
        <v>215</v>
      </c>
      <c r="B131" s="13" t="s">
        <v>216</v>
      </c>
      <c r="C131" s="13" t="s">
        <v>274</v>
      </c>
      <c r="D131" s="13" t="s">
        <v>275</v>
      </c>
      <c r="E131" s="13">
        <v>20</v>
      </c>
      <c r="F131" s="13" t="s">
        <v>301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</row>
    <row r="132" spans="1:12" s="24" customFormat="1" ht="12" hidden="1" x14ac:dyDescent="0.2">
      <c r="A132" s="13" t="s">
        <v>217</v>
      </c>
      <c r="B132" s="13" t="s">
        <v>218</v>
      </c>
      <c r="C132" s="13" t="s">
        <v>274</v>
      </c>
      <c r="D132" s="13" t="s">
        <v>275</v>
      </c>
      <c r="E132" s="13">
        <v>20</v>
      </c>
      <c r="F132" s="13" t="s">
        <v>301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</row>
    <row r="133" spans="1:12" s="24" customFormat="1" ht="12" hidden="1" customHeight="1" x14ac:dyDescent="0.2">
      <c r="A133" s="17" t="s">
        <v>219</v>
      </c>
      <c r="B133" s="17" t="s">
        <v>220</v>
      </c>
      <c r="C133" s="17" t="s">
        <v>274</v>
      </c>
      <c r="D133" s="17" t="s">
        <v>275</v>
      </c>
      <c r="E133" s="17">
        <v>20</v>
      </c>
      <c r="F133" s="17" t="s">
        <v>301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</row>
    <row r="134" spans="1:12" s="24" customFormat="1" ht="12" hidden="1" x14ac:dyDescent="0.2">
      <c r="A134" s="13" t="s">
        <v>221</v>
      </c>
      <c r="B134" s="13" t="s">
        <v>222</v>
      </c>
      <c r="C134" s="13" t="s">
        <v>274</v>
      </c>
      <c r="D134" s="13" t="s">
        <v>275</v>
      </c>
      <c r="E134" s="13">
        <v>20</v>
      </c>
      <c r="F134" s="13" t="s">
        <v>301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</row>
    <row r="135" spans="1:12" s="24" customFormat="1" ht="12" hidden="1" x14ac:dyDescent="0.2">
      <c r="A135" s="13" t="s">
        <v>223</v>
      </c>
      <c r="B135" s="13" t="s">
        <v>224</v>
      </c>
      <c r="C135" s="13" t="s">
        <v>274</v>
      </c>
      <c r="D135" s="13" t="s">
        <v>275</v>
      </c>
      <c r="E135" s="13">
        <v>20</v>
      </c>
      <c r="F135" s="13" t="s">
        <v>301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</row>
    <row r="136" spans="1:12" s="24" customFormat="1" ht="12" hidden="1" customHeight="1" x14ac:dyDescent="0.2">
      <c r="A136" s="17" t="s">
        <v>225</v>
      </c>
      <c r="B136" s="17" t="s">
        <v>224</v>
      </c>
      <c r="C136" s="17" t="s">
        <v>274</v>
      </c>
      <c r="D136" s="17" t="s">
        <v>275</v>
      </c>
      <c r="E136" s="17">
        <v>20</v>
      </c>
      <c r="F136" s="17" t="s">
        <v>301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</row>
    <row r="137" spans="1:12" s="24" customFormat="1" ht="12" customHeight="1" x14ac:dyDescent="0.2">
      <c r="A137" s="17"/>
      <c r="B137" s="17" t="s">
        <v>324</v>
      </c>
      <c r="C137" s="17"/>
      <c r="D137" s="17"/>
      <c r="E137" s="17"/>
      <c r="F137" s="17"/>
      <c r="G137" s="18">
        <f>+G138+G139</f>
        <v>9925286436.6499996</v>
      </c>
      <c r="H137" s="18">
        <f t="shared" ref="H137:L137" si="1">+H138+H139</f>
        <v>9925286436.6499996</v>
      </c>
      <c r="I137" s="18">
        <f t="shared" si="1"/>
        <v>0</v>
      </c>
      <c r="J137" s="18">
        <f t="shared" si="1"/>
        <v>9925286436.6499996</v>
      </c>
      <c r="K137" s="18">
        <f t="shared" si="1"/>
        <v>0</v>
      </c>
      <c r="L137" s="18">
        <f t="shared" si="1"/>
        <v>0</v>
      </c>
    </row>
    <row r="138" spans="1:12" s="24" customFormat="1" ht="12" x14ac:dyDescent="0.2">
      <c r="A138" s="13" t="s">
        <v>226</v>
      </c>
      <c r="B138" s="13" t="s">
        <v>227</v>
      </c>
      <c r="C138" s="13" t="s">
        <v>315</v>
      </c>
      <c r="D138" s="13" t="s">
        <v>275</v>
      </c>
      <c r="E138" s="13">
        <v>11</v>
      </c>
      <c r="F138" s="13" t="s">
        <v>316</v>
      </c>
      <c r="G138" s="15">
        <v>5000000000</v>
      </c>
      <c r="H138" s="15">
        <v>5000000000</v>
      </c>
      <c r="I138" s="15">
        <v>0</v>
      </c>
      <c r="J138" s="15">
        <v>5000000000</v>
      </c>
      <c r="K138" s="15">
        <v>0</v>
      </c>
      <c r="L138" s="15">
        <v>0</v>
      </c>
    </row>
    <row r="139" spans="1:12" s="24" customFormat="1" ht="12" x14ac:dyDescent="0.2">
      <c r="A139" s="13" t="s">
        <v>226</v>
      </c>
      <c r="B139" s="13" t="s">
        <v>227</v>
      </c>
      <c r="C139" s="13" t="s">
        <v>274</v>
      </c>
      <c r="D139" s="13" t="s">
        <v>275</v>
      </c>
      <c r="E139" s="13">
        <v>21</v>
      </c>
      <c r="F139" s="13" t="s">
        <v>302</v>
      </c>
      <c r="G139" s="15">
        <v>4925286436.6499996</v>
      </c>
      <c r="H139" s="15">
        <v>4925286436.6499996</v>
      </c>
      <c r="I139" s="15">
        <v>0</v>
      </c>
      <c r="J139" s="15">
        <v>4925286436.6499996</v>
      </c>
      <c r="K139" s="15">
        <v>0</v>
      </c>
      <c r="L139" s="15">
        <v>0</v>
      </c>
    </row>
    <row r="140" spans="1:12" s="24" customFormat="1" ht="24" x14ac:dyDescent="0.2">
      <c r="A140" s="13" t="s">
        <v>228</v>
      </c>
      <c r="B140" s="13" t="s">
        <v>229</v>
      </c>
      <c r="C140" s="13" t="s">
        <v>274</v>
      </c>
      <c r="D140" s="13" t="s">
        <v>275</v>
      </c>
      <c r="E140" s="13">
        <v>21</v>
      </c>
      <c r="F140" s="13" t="s">
        <v>302</v>
      </c>
      <c r="G140" s="15">
        <v>609251899.98000002</v>
      </c>
      <c r="H140" s="15">
        <v>609251899.98000002</v>
      </c>
      <c r="I140" s="15">
        <v>0</v>
      </c>
      <c r="J140" s="15">
        <v>609251899.98000002</v>
      </c>
      <c r="K140" s="15">
        <v>0</v>
      </c>
      <c r="L140" s="15">
        <v>0</v>
      </c>
    </row>
    <row r="141" spans="1:12" s="24" customFormat="1" ht="12" x14ac:dyDescent="0.2">
      <c r="A141" s="13" t="s">
        <v>230</v>
      </c>
      <c r="B141" s="13" t="s">
        <v>231</v>
      </c>
      <c r="C141" s="13" t="s">
        <v>274</v>
      </c>
      <c r="D141" s="13" t="s">
        <v>275</v>
      </c>
      <c r="E141" s="13">
        <v>21</v>
      </c>
      <c r="F141" s="13" t="s">
        <v>302</v>
      </c>
      <c r="G141" s="15">
        <v>609251899.98000002</v>
      </c>
      <c r="H141" s="15">
        <v>609251899.98000002</v>
      </c>
      <c r="I141" s="15">
        <v>0</v>
      </c>
      <c r="J141" s="15">
        <v>609251899.98000002</v>
      </c>
      <c r="K141" s="15">
        <v>0</v>
      </c>
      <c r="L141" s="15">
        <v>0</v>
      </c>
    </row>
    <row r="142" spans="1:12" s="24" customFormat="1" ht="36" x14ac:dyDescent="0.2">
      <c r="A142" s="17" t="s">
        <v>232</v>
      </c>
      <c r="B142" s="17" t="s">
        <v>233</v>
      </c>
      <c r="C142" s="17" t="s">
        <v>274</v>
      </c>
      <c r="D142" s="17" t="s">
        <v>275</v>
      </c>
      <c r="E142" s="17">
        <v>21</v>
      </c>
      <c r="F142" s="17" t="s">
        <v>302</v>
      </c>
      <c r="G142" s="18">
        <v>609251899.98000002</v>
      </c>
      <c r="H142" s="18">
        <v>609251899.98000002</v>
      </c>
      <c r="I142" s="18">
        <v>0</v>
      </c>
      <c r="J142" s="18">
        <v>609251899.98000002</v>
      </c>
      <c r="K142" s="18">
        <v>0</v>
      </c>
      <c r="L142" s="18">
        <v>0</v>
      </c>
    </row>
    <row r="143" spans="1:12" s="24" customFormat="1" ht="36" x14ac:dyDescent="0.2">
      <c r="A143" s="13" t="s">
        <v>234</v>
      </c>
      <c r="B143" s="13" t="s">
        <v>235</v>
      </c>
      <c r="C143" s="13" t="s">
        <v>274</v>
      </c>
      <c r="D143" s="13" t="s">
        <v>275</v>
      </c>
      <c r="E143" s="13">
        <v>21</v>
      </c>
      <c r="F143" s="13" t="s">
        <v>302</v>
      </c>
      <c r="G143" s="15">
        <v>2060408003.98</v>
      </c>
      <c r="H143" s="15">
        <v>2060408003.98</v>
      </c>
      <c r="I143" s="15">
        <v>0</v>
      </c>
      <c r="J143" s="15">
        <v>2060408003.98</v>
      </c>
      <c r="K143" s="15">
        <v>0</v>
      </c>
      <c r="L143" s="15">
        <v>0</v>
      </c>
    </row>
    <row r="144" spans="1:12" s="24" customFormat="1" ht="12" x14ac:dyDescent="0.2">
      <c r="A144" s="13" t="s">
        <v>236</v>
      </c>
      <c r="B144" s="13" t="s">
        <v>237</v>
      </c>
      <c r="C144" s="13" t="s">
        <v>274</v>
      </c>
      <c r="D144" s="13" t="s">
        <v>275</v>
      </c>
      <c r="E144" s="13">
        <v>21</v>
      </c>
      <c r="F144" s="13" t="s">
        <v>302</v>
      </c>
      <c r="G144" s="15">
        <v>1243461000.98</v>
      </c>
      <c r="H144" s="15">
        <v>1243461000.98</v>
      </c>
      <c r="I144" s="15">
        <v>0</v>
      </c>
      <c r="J144" s="15">
        <v>1243461000.98</v>
      </c>
      <c r="K144" s="15">
        <v>0</v>
      </c>
      <c r="L144" s="15">
        <v>0</v>
      </c>
    </row>
    <row r="145" spans="1:12" s="24" customFormat="1" ht="48" x14ac:dyDescent="0.2">
      <c r="A145" s="17" t="s">
        <v>238</v>
      </c>
      <c r="B145" s="17" t="s">
        <v>239</v>
      </c>
      <c r="C145" s="17" t="s">
        <v>274</v>
      </c>
      <c r="D145" s="17" t="s">
        <v>275</v>
      </c>
      <c r="E145" s="17">
        <v>21</v>
      </c>
      <c r="F145" s="17" t="s">
        <v>302</v>
      </c>
      <c r="G145" s="18">
        <v>1243461000.98</v>
      </c>
      <c r="H145" s="18">
        <v>1243461000.98</v>
      </c>
      <c r="I145" s="18">
        <v>0</v>
      </c>
      <c r="J145" s="18">
        <v>1243461000.98</v>
      </c>
      <c r="K145" s="18">
        <v>0</v>
      </c>
      <c r="L145" s="18">
        <v>0</v>
      </c>
    </row>
    <row r="146" spans="1:12" s="24" customFormat="1" ht="12" x14ac:dyDescent="0.2">
      <c r="A146" s="13" t="s">
        <v>240</v>
      </c>
      <c r="B146" s="13" t="s">
        <v>231</v>
      </c>
      <c r="C146" s="13" t="s">
        <v>274</v>
      </c>
      <c r="D146" s="13" t="s">
        <v>275</v>
      </c>
      <c r="E146" s="13">
        <v>21</v>
      </c>
      <c r="F146" s="13" t="s">
        <v>302</v>
      </c>
      <c r="G146" s="15">
        <v>816947003</v>
      </c>
      <c r="H146" s="15">
        <v>816947003</v>
      </c>
      <c r="I146" s="15">
        <v>0</v>
      </c>
      <c r="J146" s="15">
        <v>816947003</v>
      </c>
      <c r="K146" s="15">
        <v>0</v>
      </c>
      <c r="L146" s="15">
        <v>0</v>
      </c>
    </row>
    <row r="147" spans="1:12" s="24" customFormat="1" ht="36" x14ac:dyDescent="0.2">
      <c r="A147" s="17" t="s">
        <v>241</v>
      </c>
      <c r="B147" s="17" t="s">
        <v>242</v>
      </c>
      <c r="C147" s="17" t="s">
        <v>274</v>
      </c>
      <c r="D147" s="17" t="s">
        <v>275</v>
      </c>
      <c r="E147" s="17">
        <v>21</v>
      </c>
      <c r="F147" s="17" t="s">
        <v>302</v>
      </c>
      <c r="G147" s="18">
        <v>816947003</v>
      </c>
      <c r="H147" s="18">
        <v>816947003</v>
      </c>
      <c r="I147" s="18">
        <v>0</v>
      </c>
      <c r="J147" s="18">
        <v>816947003</v>
      </c>
      <c r="K147" s="18">
        <v>0</v>
      </c>
      <c r="L147" s="18">
        <v>0</v>
      </c>
    </row>
    <row r="148" spans="1:12" s="24" customFormat="1" ht="24" x14ac:dyDescent="0.2">
      <c r="A148" s="13" t="s">
        <v>243</v>
      </c>
      <c r="B148" s="13" t="s">
        <v>244</v>
      </c>
      <c r="C148" s="13" t="s">
        <v>274</v>
      </c>
      <c r="D148" s="13" t="s">
        <v>275</v>
      </c>
      <c r="E148" s="13">
        <v>21</v>
      </c>
      <c r="F148" s="13" t="s">
        <v>302</v>
      </c>
      <c r="G148" s="15">
        <v>33851953</v>
      </c>
      <c r="H148" s="15">
        <v>33851953</v>
      </c>
      <c r="I148" s="15">
        <v>0</v>
      </c>
      <c r="J148" s="15">
        <v>33851953</v>
      </c>
      <c r="K148" s="15">
        <v>0</v>
      </c>
      <c r="L148" s="15">
        <v>0</v>
      </c>
    </row>
    <row r="149" spans="1:12" s="24" customFormat="1" ht="12" x14ac:dyDescent="0.2">
      <c r="A149" s="13" t="s">
        <v>245</v>
      </c>
      <c r="B149" s="13" t="s">
        <v>231</v>
      </c>
      <c r="C149" s="13" t="s">
        <v>274</v>
      </c>
      <c r="D149" s="13" t="s">
        <v>275</v>
      </c>
      <c r="E149" s="13">
        <v>21</v>
      </c>
      <c r="F149" s="13" t="s">
        <v>302</v>
      </c>
      <c r="G149" s="15">
        <v>33851953</v>
      </c>
      <c r="H149" s="15">
        <v>33851953</v>
      </c>
      <c r="I149" s="15">
        <v>0</v>
      </c>
      <c r="J149" s="15">
        <v>33851953</v>
      </c>
      <c r="K149" s="15">
        <v>0</v>
      </c>
      <c r="L149" s="15">
        <v>0</v>
      </c>
    </row>
    <row r="150" spans="1:12" s="24" customFormat="1" ht="36" x14ac:dyDescent="0.2">
      <c r="A150" s="17" t="s">
        <v>246</v>
      </c>
      <c r="B150" s="17" t="s">
        <v>247</v>
      </c>
      <c r="C150" s="17" t="s">
        <v>274</v>
      </c>
      <c r="D150" s="17" t="s">
        <v>275</v>
      </c>
      <c r="E150" s="17">
        <v>21</v>
      </c>
      <c r="F150" s="17" t="s">
        <v>302</v>
      </c>
      <c r="G150" s="18">
        <v>33851953</v>
      </c>
      <c r="H150" s="18">
        <v>33851953</v>
      </c>
      <c r="I150" s="18">
        <v>0</v>
      </c>
      <c r="J150" s="18">
        <v>33851953</v>
      </c>
      <c r="K150" s="18">
        <v>0</v>
      </c>
      <c r="L150" s="18">
        <v>0</v>
      </c>
    </row>
    <row r="151" spans="1:12" s="24" customFormat="1" ht="24" x14ac:dyDescent="0.2">
      <c r="A151" s="13" t="s">
        <v>248</v>
      </c>
      <c r="B151" s="13" t="s">
        <v>249</v>
      </c>
      <c r="C151" s="13" t="s">
        <v>274</v>
      </c>
      <c r="D151" s="13" t="s">
        <v>275</v>
      </c>
      <c r="E151" s="13">
        <v>21</v>
      </c>
      <c r="F151" s="13" t="s">
        <v>302</v>
      </c>
      <c r="G151" s="15">
        <v>48000</v>
      </c>
      <c r="H151" s="15">
        <v>48000</v>
      </c>
      <c r="I151" s="15">
        <v>0</v>
      </c>
      <c r="J151" s="15">
        <v>48000</v>
      </c>
      <c r="K151" s="15">
        <v>0</v>
      </c>
      <c r="L151" s="15">
        <v>0</v>
      </c>
    </row>
    <row r="152" spans="1:12" s="24" customFormat="1" ht="12" x14ac:dyDescent="0.2">
      <c r="A152" s="13" t="s">
        <v>250</v>
      </c>
      <c r="B152" s="13" t="s">
        <v>237</v>
      </c>
      <c r="C152" s="13" t="s">
        <v>274</v>
      </c>
      <c r="D152" s="13" t="s">
        <v>275</v>
      </c>
      <c r="E152" s="13">
        <v>21</v>
      </c>
      <c r="F152" s="13" t="s">
        <v>302</v>
      </c>
      <c r="G152" s="15">
        <v>48000</v>
      </c>
      <c r="H152" s="15">
        <v>48000</v>
      </c>
      <c r="I152" s="15">
        <v>0</v>
      </c>
      <c r="J152" s="15">
        <v>48000</v>
      </c>
      <c r="K152" s="15">
        <v>0</v>
      </c>
      <c r="L152" s="15">
        <v>0</v>
      </c>
    </row>
    <row r="153" spans="1:12" s="24" customFormat="1" ht="24" x14ac:dyDescent="0.2">
      <c r="A153" s="17" t="s">
        <v>251</v>
      </c>
      <c r="B153" s="17" t="s">
        <v>252</v>
      </c>
      <c r="C153" s="17" t="s">
        <v>274</v>
      </c>
      <c r="D153" s="17" t="s">
        <v>275</v>
      </c>
      <c r="E153" s="17">
        <v>21</v>
      </c>
      <c r="F153" s="17" t="s">
        <v>302</v>
      </c>
      <c r="G153" s="18">
        <v>48000</v>
      </c>
      <c r="H153" s="18">
        <v>48000</v>
      </c>
      <c r="I153" s="18">
        <v>0</v>
      </c>
      <c r="J153" s="18">
        <v>48000</v>
      </c>
      <c r="K153" s="18">
        <v>0</v>
      </c>
      <c r="L153" s="18">
        <v>0</v>
      </c>
    </row>
    <row r="154" spans="1:12" s="24" customFormat="1" ht="24" x14ac:dyDescent="0.2">
      <c r="A154" s="13" t="s">
        <v>253</v>
      </c>
      <c r="B154" s="13" t="s">
        <v>254</v>
      </c>
      <c r="C154" s="13" t="s">
        <v>315</v>
      </c>
      <c r="D154" s="13" t="s">
        <v>275</v>
      </c>
      <c r="E154" s="13">
        <v>11</v>
      </c>
      <c r="F154" s="13" t="s">
        <v>316</v>
      </c>
      <c r="G154" s="15">
        <v>5000000000</v>
      </c>
      <c r="H154" s="15">
        <v>5000000000</v>
      </c>
      <c r="I154" s="15">
        <v>0</v>
      </c>
      <c r="J154" s="15">
        <v>5000000000</v>
      </c>
      <c r="K154" s="15">
        <v>0</v>
      </c>
      <c r="L154" s="15">
        <v>0</v>
      </c>
    </row>
    <row r="155" spans="1:12" s="24" customFormat="1" ht="24" x14ac:dyDescent="0.2">
      <c r="A155" s="13" t="s">
        <v>253</v>
      </c>
      <c r="B155" s="13" t="s">
        <v>254</v>
      </c>
      <c r="C155" s="13" t="s">
        <v>274</v>
      </c>
      <c r="D155" s="13" t="s">
        <v>275</v>
      </c>
      <c r="E155" s="13">
        <v>21</v>
      </c>
      <c r="F155" s="13" t="s">
        <v>302</v>
      </c>
      <c r="G155" s="15">
        <v>2133130846.5</v>
      </c>
      <c r="H155" s="15">
        <v>2133130846.5</v>
      </c>
      <c r="I155" s="15">
        <v>0</v>
      </c>
      <c r="J155" s="15">
        <v>2133130846.5</v>
      </c>
      <c r="K155" s="15">
        <v>0</v>
      </c>
      <c r="L155" s="15">
        <v>0</v>
      </c>
    </row>
    <row r="156" spans="1:12" s="24" customFormat="1" ht="12" x14ac:dyDescent="0.2">
      <c r="A156" s="13" t="s">
        <v>317</v>
      </c>
      <c r="B156" s="13" t="s">
        <v>262</v>
      </c>
      <c r="C156" s="13" t="s">
        <v>315</v>
      </c>
      <c r="D156" s="13" t="s">
        <v>275</v>
      </c>
      <c r="E156" s="13">
        <v>11</v>
      </c>
      <c r="F156" s="13" t="s">
        <v>316</v>
      </c>
      <c r="G156" s="15">
        <v>5000000000</v>
      </c>
      <c r="H156" s="15">
        <v>5000000000</v>
      </c>
      <c r="I156" s="15">
        <v>0</v>
      </c>
      <c r="J156" s="15">
        <v>5000000000</v>
      </c>
      <c r="K156" s="15">
        <v>0</v>
      </c>
      <c r="L156" s="15">
        <v>0</v>
      </c>
    </row>
    <row r="157" spans="1:12" s="24" customFormat="1" ht="48" x14ac:dyDescent="0.2">
      <c r="A157" s="17" t="s">
        <v>318</v>
      </c>
      <c r="B157" s="17" t="s">
        <v>319</v>
      </c>
      <c r="C157" s="17" t="s">
        <v>315</v>
      </c>
      <c r="D157" s="17" t="s">
        <v>275</v>
      </c>
      <c r="E157" s="17">
        <v>11</v>
      </c>
      <c r="F157" s="17" t="s">
        <v>316</v>
      </c>
      <c r="G157" s="18">
        <v>5000000000</v>
      </c>
      <c r="H157" s="18">
        <v>5000000000</v>
      </c>
      <c r="I157" s="18">
        <v>0</v>
      </c>
      <c r="J157" s="18">
        <v>5000000000</v>
      </c>
      <c r="K157" s="18">
        <v>0</v>
      </c>
      <c r="L157" s="18">
        <v>0</v>
      </c>
    </row>
    <row r="158" spans="1:12" s="24" customFormat="1" ht="12" x14ac:dyDescent="0.2">
      <c r="A158" s="13" t="s">
        <v>255</v>
      </c>
      <c r="B158" s="13" t="s">
        <v>256</v>
      </c>
      <c r="C158" s="13" t="s">
        <v>274</v>
      </c>
      <c r="D158" s="13" t="s">
        <v>275</v>
      </c>
      <c r="E158" s="13">
        <v>21</v>
      </c>
      <c r="F158" s="13" t="s">
        <v>302</v>
      </c>
      <c r="G158" s="15">
        <v>2133130846.5</v>
      </c>
      <c r="H158" s="15">
        <v>2133130846.5</v>
      </c>
      <c r="I158" s="15">
        <v>0</v>
      </c>
      <c r="J158" s="15">
        <v>2133130846.5</v>
      </c>
      <c r="K158" s="15">
        <v>0</v>
      </c>
      <c r="L158" s="15">
        <v>0</v>
      </c>
    </row>
    <row r="159" spans="1:12" s="24" customFormat="1" ht="48" x14ac:dyDescent="0.2">
      <c r="A159" s="17" t="s">
        <v>257</v>
      </c>
      <c r="B159" s="17" t="s">
        <v>258</v>
      </c>
      <c r="C159" s="17" t="s">
        <v>274</v>
      </c>
      <c r="D159" s="17" t="s">
        <v>275</v>
      </c>
      <c r="E159" s="17">
        <v>21</v>
      </c>
      <c r="F159" s="17" t="s">
        <v>302</v>
      </c>
      <c r="G159" s="18">
        <v>2133130846.5</v>
      </c>
      <c r="H159" s="18">
        <v>2133130846.5</v>
      </c>
      <c r="I159" s="18">
        <v>0</v>
      </c>
      <c r="J159" s="18">
        <v>2133130846.5</v>
      </c>
      <c r="K159" s="18">
        <v>0</v>
      </c>
      <c r="L159" s="18">
        <v>0</v>
      </c>
    </row>
    <row r="160" spans="1:12" s="24" customFormat="1" ht="36" x14ac:dyDescent="0.2">
      <c r="A160" s="13" t="s">
        <v>259</v>
      </c>
      <c r="B160" s="13" t="s">
        <v>260</v>
      </c>
      <c r="C160" s="13" t="s">
        <v>274</v>
      </c>
      <c r="D160" s="13" t="s">
        <v>275</v>
      </c>
      <c r="E160" s="13">
        <v>21</v>
      </c>
      <c r="F160" s="13" t="s">
        <v>302</v>
      </c>
      <c r="G160" s="15">
        <v>88595733.189999998</v>
      </c>
      <c r="H160" s="15">
        <v>88595733.189999998</v>
      </c>
      <c r="I160" s="15">
        <v>0</v>
      </c>
      <c r="J160" s="15">
        <v>88595733.189999998</v>
      </c>
      <c r="K160" s="15">
        <v>0</v>
      </c>
      <c r="L160" s="15">
        <v>0</v>
      </c>
    </row>
    <row r="161" spans="1:12" s="24" customFormat="1" ht="12" x14ac:dyDescent="0.2">
      <c r="A161" s="13" t="s">
        <v>261</v>
      </c>
      <c r="B161" s="13" t="s">
        <v>262</v>
      </c>
      <c r="C161" s="13" t="s">
        <v>274</v>
      </c>
      <c r="D161" s="13" t="s">
        <v>275</v>
      </c>
      <c r="E161" s="13">
        <v>21</v>
      </c>
      <c r="F161" s="13" t="s">
        <v>302</v>
      </c>
      <c r="G161" s="15">
        <v>88595733.189999998</v>
      </c>
      <c r="H161" s="15">
        <v>88595733.189999998</v>
      </c>
      <c r="I161" s="15">
        <v>0</v>
      </c>
      <c r="J161" s="15">
        <v>88595733.189999998</v>
      </c>
      <c r="K161" s="15">
        <v>0</v>
      </c>
      <c r="L161" s="15">
        <v>0</v>
      </c>
    </row>
    <row r="162" spans="1:12" s="24" customFormat="1" ht="60" x14ac:dyDescent="0.2">
      <c r="A162" s="17" t="s">
        <v>263</v>
      </c>
      <c r="B162" s="17" t="s">
        <v>264</v>
      </c>
      <c r="C162" s="17" t="s">
        <v>274</v>
      </c>
      <c r="D162" s="17" t="s">
        <v>275</v>
      </c>
      <c r="E162" s="17">
        <v>21</v>
      </c>
      <c r="F162" s="17" t="s">
        <v>302</v>
      </c>
      <c r="G162" s="18">
        <v>88595733.189999998</v>
      </c>
      <c r="H162" s="18">
        <v>88595733.189999998</v>
      </c>
      <c r="I162" s="18">
        <v>0</v>
      </c>
      <c r="J162" s="18">
        <v>88595733.189999998</v>
      </c>
      <c r="K162" s="18">
        <v>0</v>
      </c>
      <c r="L162" s="18">
        <v>0</v>
      </c>
    </row>
    <row r="163" spans="1:12" s="24" customFormat="1" ht="12" hidden="1" x14ac:dyDescent="0.2">
      <c r="A163" s="13" t="s">
        <v>265</v>
      </c>
      <c r="B163" s="13" t="s">
        <v>231</v>
      </c>
      <c r="C163" s="13" t="s">
        <v>274</v>
      </c>
      <c r="D163" s="13" t="s">
        <v>275</v>
      </c>
      <c r="E163" s="13">
        <v>21</v>
      </c>
      <c r="F163" s="13" t="s">
        <v>302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</row>
    <row r="164" spans="1:12" s="24" customFormat="1" ht="36" hidden="1" x14ac:dyDescent="0.2">
      <c r="A164" s="17" t="s">
        <v>266</v>
      </c>
      <c r="B164" s="17" t="s">
        <v>267</v>
      </c>
      <c r="C164" s="17" t="s">
        <v>274</v>
      </c>
      <c r="D164" s="17" t="s">
        <v>275</v>
      </c>
      <c r="E164" s="17">
        <v>21</v>
      </c>
      <c r="F164" s="17" t="s">
        <v>302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</row>
  </sheetData>
  <autoFilter ref="A5:L164">
    <filterColumn colId="6">
      <filters>
        <filter val="1.243.461.000.98"/>
        <filter val="1.365.000.00"/>
        <filter val="10.969.333.00"/>
        <filter val="11.911.998.00"/>
        <filter val="121.650.603.00"/>
        <filter val="140.000.00"/>
        <filter val="194.142.702.72"/>
        <filter val="2.060.408.003.98"/>
        <filter val="2.133.130.846.50"/>
        <filter val="2.485.809.77"/>
        <filter val="2.625.809.77"/>
        <filter val="22.423.004.36"/>
        <filter val="318.963.637.51"/>
        <filter val="33.851.953.00"/>
        <filter val="384.821.491.00"/>
        <filter val="395.790.824.00"/>
        <filter val="4.747.278.00"/>
        <filter val="4.925.286.436.65"/>
        <filter val="41.000.000.00"/>
        <filter val="42.857.962.00"/>
        <filter val="43.196.144.98"/>
        <filter val="48.000.00"/>
        <filter val="5.000.000.000.00"/>
        <filter val="5.566.100.00"/>
        <filter val="55.108.142.98"/>
        <filter val="6.588.951.81"/>
        <filter val="609.251.899.98"/>
        <filter val="640.000.00"/>
        <filter val="714.754.461.51"/>
        <filter val="8.429.095.36"/>
        <filter val="8.587.500.00"/>
        <filter val="816.947.003.00"/>
        <filter val="88.595.733.19"/>
        <filter val="9.952.500.00"/>
      </filters>
    </filterColumn>
  </autoFilter>
  <mergeCells count="3">
    <mergeCell ref="A1:L1"/>
    <mergeCell ref="A2:L2"/>
    <mergeCell ref="A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151"/>
  <sheetViews>
    <sheetView showGridLines="0" zoomScaleNormal="100" workbookViewId="0">
      <pane xSplit="1" ySplit="5" topLeftCell="B27" activePane="bottomRight" state="frozen"/>
      <selection pane="topRight" activeCell="H1" sqref="H1"/>
      <selection pane="bottomLeft" activeCell="A2" sqref="A2"/>
      <selection pane="bottomRight" activeCell="I34" sqref="I34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5.5703125" style="28" bestFit="1" customWidth="1"/>
    <col min="9" max="9" width="17.7109375" style="1" bestFit="1" customWidth="1"/>
    <col min="10" max="11" width="16.7109375" style="1" bestFit="1" customWidth="1"/>
    <col min="12" max="12" width="15.5703125" style="1" customWidth="1"/>
    <col min="13" max="15" width="16.7109375" style="1" bestFit="1" customWidth="1"/>
    <col min="16" max="16" width="15.5703125" style="1" bestFit="1" customWidth="1"/>
    <col min="17" max="17" width="16.7109375" style="1" bestFit="1" customWidth="1"/>
    <col min="18" max="18" width="14.140625" style="1" bestFit="1" customWidth="1"/>
    <col min="19" max="19" width="16.7109375" style="1" bestFit="1" customWidth="1"/>
    <col min="20" max="20" width="10.7109375" style="1" bestFit="1" customWidth="1"/>
    <col min="21" max="21" width="12.1406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27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7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12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H6" si="0">+G7+G8</f>
        <v>0</v>
      </c>
      <c r="H6" s="6">
        <f t="shared" si="0"/>
        <v>1881681500</v>
      </c>
      <c r="I6" s="6">
        <f>+I7+I8</f>
        <v>100646413500</v>
      </c>
      <c r="J6" s="6">
        <f t="shared" ref="J6:U6" si="1">+J7+J8</f>
        <v>75186640710.330002</v>
      </c>
      <c r="K6" s="6">
        <f>+K7+K8</f>
        <v>25459772789.670002</v>
      </c>
      <c r="L6" s="6">
        <f t="shared" si="1"/>
        <v>0</v>
      </c>
      <c r="M6" s="6">
        <f t="shared" si="1"/>
        <v>19633774445.330002</v>
      </c>
      <c r="N6" s="6">
        <f t="shared" si="1"/>
        <v>55552866265</v>
      </c>
      <c r="O6" s="6">
        <f t="shared" si="1"/>
        <v>13120189622.860001</v>
      </c>
      <c r="P6" s="6">
        <f t="shared" si="1"/>
        <v>6513584822.4700003</v>
      </c>
      <c r="Q6" s="6">
        <f t="shared" si="1"/>
        <v>12868145750.719999</v>
      </c>
      <c r="R6" s="6">
        <f t="shared" si="1"/>
        <v>252043872.13999999</v>
      </c>
      <c r="S6" s="6">
        <f t="shared" si="1"/>
        <v>12868145750.719999</v>
      </c>
      <c r="T6" s="6">
        <f t="shared" si="1"/>
        <v>0</v>
      </c>
      <c r="U6" s="6">
        <f t="shared" si="1"/>
        <v>9646507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f>+G9+G48+G120</f>
        <v>0</v>
      </c>
      <c r="H7" s="15">
        <f>+H9+H48+H120</f>
        <v>1881681500</v>
      </c>
      <c r="I7" s="15">
        <f>+I9+I48+I120</f>
        <v>99351948500</v>
      </c>
      <c r="J7" s="15">
        <v>74024565296.330002</v>
      </c>
      <c r="K7" s="15">
        <f>+K9+K48+K120</f>
        <v>25327383203.670002</v>
      </c>
      <c r="L7" s="16">
        <v>0</v>
      </c>
      <c r="M7" s="16">
        <v>19301699031.330002</v>
      </c>
      <c r="N7" s="15">
        <v>54722866265</v>
      </c>
      <c r="O7" s="15">
        <v>13057385714.860001</v>
      </c>
      <c r="P7" s="15">
        <v>6244313316.4700003</v>
      </c>
      <c r="Q7" s="15">
        <v>12807442929.719999</v>
      </c>
      <c r="R7" s="15">
        <v>249942785.13999999</v>
      </c>
      <c r="S7" s="15">
        <v>12807442929.719999</v>
      </c>
      <c r="T7" s="15">
        <v>0</v>
      </c>
      <c r="U7" s="15">
        <v>9646507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H8" si="2">+G49</f>
        <v>0</v>
      </c>
      <c r="H8" s="15">
        <f t="shared" si="2"/>
        <v>0</v>
      </c>
      <c r="I8" s="15">
        <f>+I49</f>
        <v>1294465000</v>
      </c>
      <c r="J8" s="15">
        <v>1162075414</v>
      </c>
      <c r="K8" s="15">
        <v>132389586</v>
      </c>
      <c r="L8" s="16"/>
      <c r="M8" s="16">
        <v>332075414</v>
      </c>
      <c r="N8" s="15">
        <v>830000000</v>
      </c>
      <c r="O8" s="15">
        <v>62803908</v>
      </c>
      <c r="P8" s="15">
        <v>269271506</v>
      </c>
      <c r="Q8" s="15">
        <v>60702821</v>
      </c>
      <c r="R8" s="15">
        <v>2101087</v>
      </c>
      <c r="S8" s="15">
        <v>60702821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H9" si="3">+G10</f>
        <v>0</v>
      </c>
      <c r="H9" s="15">
        <f t="shared" si="3"/>
        <v>344592500</v>
      </c>
      <c r="I9" s="15">
        <f>+I10</f>
        <v>79677257500</v>
      </c>
      <c r="J9" s="15">
        <v>64649049858.120003</v>
      </c>
      <c r="K9" s="15">
        <f>+K10</f>
        <v>15028207641.880001</v>
      </c>
      <c r="L9" s="16">
        <v>0</v>
      </c>
      <c r="M9" s="16">
        <v>15198902467.120001</v>
      </c>
      <c r="N9" s="15">
        <v>49450147391</v>
      </c>
      <c r="O9" s="15">
        <v>11695992951.440001</v>
      </c>
      <c r="P9" s="15">
        <v>3502909515.6799998</v>
      </c>
      <c r="Q9" s="15">
        <v>11682619984.440001</v>
      </c>
      <c r="R9" s="15">
        <v>13372967</v>
      </c>
      <c r="S9" s="15">
        <v>11682619984.440001</v>
      </c>
      <c r="T9" s="15">
        <v>0</v>
      </c>
      <c r="U9" s="15">
        <v>51956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ref="G10:H10" si="4">+G11+G34+G37</f>
        <v>0</v>
      </c>
      <c r="H10" s="15">
        <f t="shared" si="4"/>
        <v>344592500</v>
      </c>
      <c r="I10" s="15">
        <f t="shared" ref="I10" si="5">+F10-H10</f>
        <v>79677257500</v>
      </c>
      <c r="J10" s="15">
        <v>64649049858.120003</v>
      </c>
      <c r="K10" s="15">
        <f>+K11+K34+K37</f>
        <v>15028207641.880001</v>
      </c>
      <c r="L10" s="16">
        <v>0</v>
      </c>
      <c r="M10" s="16">
        <v>15198902467.120001</v>
      </c>
      <c r="N10" s="15">
        <v>49450147391</v>
      </c>
      <c r="O10" s="15">
        <v>11695992951.440001</v>
      </c>
      <c r="P10" s="15">
        <v>3502909515.6799998</v>
      </c>
      <c r="Q10" s="15">
        <v>11682619984.440001</v>
      </c>
      <c r="R10" s="15">
        <v>13372967</v>
      </c>
      <c r="S10" s="15">
        <v>11682619984.440001</v>
      </c>
      <c r="T10" s="15">
        <v>0</v>
      </c>
      <c r="U10" s="15">
        <v>51956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ref="G11" si="6">+G12+G16+G19+G29</f>
        <v>0</v>
      </c>
      <c r="H11" s="15">
        <v>0</v>
      </c>
      <c r="I11" s="15">
        <f>+I12+I16+I19+I29+I33</f>
        <v>57243000000</v>
      </c>
      <c r="J11" s="15">
        <v>43839000000</v>
      </c>
      <c r="K11" s="15">
        <f>+K12+K16+K19+K29+K33</f>
        <v>13404000000</v>
      </c>
      <c r="L11" s="16">
        <v>0</v>
      </c>
      <c r="M11" s="16">
        <v>8404704957</v>
      </c>
      <c r="N11" s="15">
        <v>35434295043</v>
      </c>
      <c r="O11" s="15">
        <v>8231384530.5600004</v>
      </c>
      <c r="P11" s="15">
        <v>173320426.44</v>
      </c>
      <c r="Q11" s="15">
        <v>8229511563.5600004</v>
      </c>
      <c r="R11" s="15">
        <v>1872967</v>
      </c>
      <c r="S11" s="15">
        <v>8229511563.5600004</v>
      </c>
      <c r="T11" s="15">
        <v>0</v>
      </c>
      <c r="U11" s="15">
        <v>51956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v>0</v>
      </c>
      <c r="H12" s="15">
        <v>0</v>
      </c>
      <c r="I12" s="8">
        <v>34569000000</v>
      </c>
      <c r="J12" s="15">
        <v>34569000000</v>
      </c>
      <c r="K12" s="15">
        <v>0</v>
      </c>
      <c r="L12" s="16">
        <v>0</v>
      </c>
      <c r="M12" s="16">
        <v>7336330423</v>
      </c>
      <c r="N12" s="15">
        <v>27232669577</v>
      </c>
      <c r="O12" s="15">
        <v>7199792353.1000004</v>
      </c>
      <c r="P12" s="15">
        <v>136538069.90000001</v>
      </c>
      <c r="Q12" s="15">
        <v>7197919386.1000004</v>
      </c>
      <c r="R12" s="15">
        <v>1872967</v>
      </c>
      <c r="S12" s="15">
        <v>7197919386.1000004</v>
      </c>
      <c r="T12" s="15">
        <v>0</v>
      </c>
      <c r="U12" s="15">
        <v>51956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v>0</v>
      </c>
      <c r="H13" s="18">
        <v>0</v>
      </c>
      <c r="I13" s="8">
        <v>32392000000</v>
      </c>
      <c r="J13" s="18">
        <v>32392000000</v>
      </c>
      <c r="K13" s="18">
        <v>0</v>
      </c>
      <c r="L13" s="19">
        <v>0</v>
      </c>
      <c r="M13" s="19">
        <v>6934124418</v>
      </c>
      <c r="N13" s="18">
        <v>25457875582</v>
      </c>
      <c r="O13" s="18">
        <v>6806249081.6700001</v>
      </c>
      <c r="P13" s="18">
        <v>127875336.33</v>
      </c>
      <c r="Q13" s="18">
        <v>6804376114.6700001</v>
      </c>
      <c r="R13" s="18">
        <v>1872967</v>
      </c>
      <c r="S13" s="18">
        <v>6804376114.6700001</v>
      </c>
      <c r="T13" s="18">
        <v>0</v>
      </c>
      <c r="U13" s="18">
        <v>51956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309939167</v>
      </c>
      <c r="N14" s="18">
        <v>1617060833</v>
      </c>
      <c r="O14" s="18">
        <v>302272449.43000001</v>
      </c>
      <c r="P14" s="18">
        <v>7666717.5700000003</v>
      </c>
      <c r="Q14" s="18">
        <v>302272449.43000001</v>
      </c>
      <c r="R14" s="18">
        <v>0</v>
      </c>
      <c r="S14" s="18">
        <v>302272449.43000001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v>0</v>
      </c>
      <c r="H15" s="18">
        <v>0</v>
      </c>
      <c r="I15" s="18">
        <v>250000000</v>
      </c>
      <c r="J15" s="18">
        <v>250000000</v>
      </c>
      <c r="K15" s="18">
        <v>0</v>
      </c>
      <c r="L15" s="19">
        <v>0</v>
      </c>
      <c r="M15" s="19">
        <v>92266838</v>
      </c>
      <c r="N15" s="18">
        <v>157733162</v>
      </c>
      <c r="O15" s="18">
        <v>91270822</v>
      </c>
      <c r="P15" s="18">
        <v>996016</v>
      </c>
      <c r="Q15" s="18">
        <v>91270822</v>
      </c>
      <c r="R15" s="18">
        <v>0</v>
      </c>
      <c r="S15" s="18">
        <v>91270822</v>
      </c>
      <c r="T15" s="18">
        <v>0</v>
      </c>
      <c r="U15" s="18">
        <v>0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v>0</v>
      </c>
      <c r="H16" s="15">
        <v>0</v>
      </c>
      <c r="I16" s="15">
        <v>745000000</v>
      </c>
      <c r="J16" s="15">
        <v>745000000</v>
      </c>
      <c r="K16" s="15">
        <v>0</v>
      </c>
      <c r="L16" s="16">
        <v>0</v>
      </c>
      <c r="M16" s="16">
        <v>140724344</v>
      </c>
      <c r="N16" s="15">
        <v>604275656</v>
      </c>
      <c r="O16" s="15">
        <v>137756217</v>
      </c>
      <c r="P16" s="15">
        <v>2968127</v>
      </c>
      <c r="Q16" s="15">
        <v>137756217</v>
      </c>
      <c r="R16" s="15">
        <v>0</v>
      </c>
      <c r="S16" s="15">
        <v>137756217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v>0</v>
      </c>
      <c r="H17" s="18">
        <v>0</v>
      </c>
      <c r="I17" s="18">
        <v>415000000</v>
      </c>
      <c r="J17" s="18">
        <v>415000000</v>
      </c>
      <c r="K17" s="18">
        <v>0</v>
      </c>
      <c r="L17" s="19">
        <v>0</v>
      </c>
      <c r="M17" s="19">
        <v>72338376</v>
      </c>
      <c r="N17" s="18">
        <v>342661624</v>
      </c>
      <c r="O17" s="18">
        <v>70684990</v>
      </c>
      <c r="P17" s="18">
        <v>1653386</v>
      </c>
      <c r="Q17" s="18">
        <v>70684990</v>
      </c>
      <c r="R17" s="18">
        <v>0</v>
      </c>
      <c r="S17" s="18">
        <v>70684990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v>0</v>
      </c>
      <c r="H18" s="18">
        <v>0</v>
      </c>
      <c r="I18" s="18">
        <v>330000000</v>
      </c>
      <c r="J18" s="18">
        <v>330000000</v>
      </c>
      <c r="K18" s="18">
        <v>0</v>
      </c>
      <c r="L18" s="19">
        <v>0</v>
      </c>
      <c r="M18" s="19">
        <v>68385968</v>
      </c>
      <c r="N18" s="18">
        <v>261614032</v>
      </c>
      <c r="O18" s="18">
        <v>67071227</v>
      </c>
      <c r="P18" s="18">
        <v>1314741</v>
      </c>
      <c r="Q18" s="18">
        <v>67071227</v>
      </c>
      <c r="R18" s="18">
        <v>0</v>
      </c>
      <c r="S18" s="18">
        <v>67071227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v>0</v>
      </c>
      <c r="H19" s="15">
        <v>0</v>
      </c>
      <c r="I19" s="15">
        <v>7688000000</v>
      </c>
      <c r="J19" s="15">
        <v>7688000000</v>
      </c>
      <c r="K19" s="15">
        <v>0</v>
      </c>
      <c r="L19" s="16">
        <v>0</v>
      </c>
      <c r="M19" s="16">
        <v>757984133</v>
      </c>
      <c r="N19" s="15">
        <v>6930015867</v>
      </c>
      <c r="O19" s="15">
        <v>727495956.83000004</v>
      </c>
      <c r="P19" s="15">
        <v>30488176.170000002</v>
      </c>
      <c r="Q19" s="15">
        <v>727495956.83000004</v>
      </c>
      <c r="R19" s="15">
        <v>0</v>
      </c>
      <c r="S19" s="15">
        <v>727495956.83000004</v>
      </c>
      <c r="T19" s="15">
        <v>0</v>
      </c>
      <c r="U19" s="15">
        <v>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v>0</v>
      </c>
      <c r="H20" s="18">
        <v>0</v>
      </c>
      <c r="I20" s="18">
        <v>1150000000</v>
      </c>
      <c r="J20" s="18">
        <v>1150000000</v>
      </c>
      <c r="K20" s="18">
        <v>0</v>
      </c>
      <c r="L20" s="19">
        <v>0</v>
      </c>
      <c r="M20" s="19">
        <v>342179408</v>
      </c>
      <c r="N20" s="18">
        <v>807820592</v>
      </c>
      <c r="O20" s="18">
        <v>337597735</v>
      </c>
      <c r="P20" s="18">
        <v>4581673</v>
      </c>
      <c r="Q20" s="18">
        <v>337597735</v>
      </c>
      <c r="R20" s="18">
        <v>0</v>
      </c>
      <c r="S20" s="18">
        <v>337597735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v>0</v>
      </c>
      <c r="H21" s="18">
        <v>0</v>
      </c>
      <c r="I21" s="18">
        <v>216000000</v>
      </c>
      <c r="J21" s="18">
        <v>216000000</v>
      </c>
      <c r="K21" s="18">
        <v>0</v>
      </c>
      <c r="L21" s="19">
        <v>0</v>
      </c>
      <c r="M21" s="19">
        <v>28812770</v>
      </c>
      <c r="N21" s="18">
        <v>187187230</v>
      </c>
      <c r="O21" s="18">
        <v>27953885.739999998</v>
      </c>
      <c r="P21" s="18">
        <v>858884.26</v>
      </c>
      <c r="Q21" s="18">
        <v>27953885.739999998</v>
      </c>
      <c r="R21" s="18">
        <v>0</v>
      </c>
      <c r="S21" s="18">
        <v>27953885.739999998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v>0</v>
      </c>
      <c r="H22" s="18">
        <v>0</v>
      </c>
      <c r="I22" s="18">
        <v>40000000</v>
      </c>
      <c r="J22" s="18">
        <v>40000000</v>
      </c>
      <c r="K22" s="18">
        <v>0</v>
      </c>
      <c r="L22" s="19">
        <v>0</v>
      </c>
      <c r="M22" s="19">
        <v>6536450</v>
      </c>
      <c r="N22" s="18">
        <v>33463550</v>
      </c>
      <c r="O22" s="18">
        <v>6377087</v>
      </c>
      <c r="P22" s="18">
        <v>159363</v>
      </c>
      <c r="Q22" s="18">
        <v>6377087</v>
      </c>
      <c r="R22" s="18">
        <v>0</v>
      </c>
      <c r="S22" s="18">
        <v>6377087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3812862</v>
      </c>
      <c r="N23" s="18">
        <v>26187138</v>
      </c>
      <c r="O23" s="18">
        <v>3693340</v>
      </c>
      <c r="P23" s="18">
        <v>119522</v>
      </c>
      <c r="Q23" s="18">
        <v>3693340</v>
      </c>
      <c r="R23" s="18">
        <v>0</v>
      </c>
      <c r="S23" s="18">
        <v>3693340</v>
      </c>
      <c r="T23" s="18">
        <v>0</v>
      </c>
      <c r="U23" s="18">
        <v>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v>0</v>
      </c>
      <c r="H24" s="18">
        <v>0</v>
      </c>
      <c r="I24" s="18">
        <v>1897000000</v>
      </c>
      <c r="J24" s="18">
        <v>1897000000</v>
      </c>
      <c r="K24" s="18">
        <v>0</v>
      </c>
      <c r="L24" s="19">
        <v>0</v>
      </c>
      <c r="M24" s="19">
        <v>23215256</v>
      </c>
      <c r="N24" s="18">
        <v>1873784744</v>
      </c>
      <c r="O24" s="18">
        <v>15657487</v>
      </c>
      <c r="P24" s="18">
        <v>7557769</v>
      </c>
      <c r="Q24" s="18">
        <v>15657487</v>
      </c>
      <c r="R24" s="18">
        <v>0</v>
      </c>
      <c r="S24" s="18">
        <v>15657487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v>0</v>
      </c>
      <c r="H25" s="18">
        <v>0</v>
      </c>
      <c r="I25" s="18">
        <v>1765000000</v>
      </c>
      <c r="J25" s="18">
        <v>1765000000</v>
      </c>
      <c r="K25" s="18">
        <v>0</v>
      </c>
      <c r="L25" s="19">
        <v>0</v>
      </c>
      <c r="M25" s="19">
        <v>232268136</v>
      </c>
      <c r="N25" s="18">
        <v>1532731864</v>
      </c>
      <c r="O25" s="18">
        <v>225249532.25999999</v>
      </c>
      <c r="P25" s="18">
        <v>7018603.7400000002</v>
      </c>
      <c r="Q25" s="18">
        <v>225249532.25999999</v>
      </c>
      <c r="R25" s="18">
        <v>0</v>
      </c>
      <c r="S25" s="18">
        <v>225249532.25999999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v>0</v>
      </c>
      <c r="H26" s="18">
        <v>0</v>
      </c>
      <c r="I26" s="18">
        <v>1922000000</v>
      </c>
      <c r="J26" s="18">
        <v>1922000000</v>
      </c>
      <c r="K26" s="18">
        <v>0</v>
      </c>
      <c r="L26" s="19">
        <v>0</v>
      </c>
      <c r="M26" s="19">
        <v>14016932</v>
      </c>
      <c r="N26" s="18">
        <v>1907983068</v>
      </c>
      <c r="O26" s="18">
        <v>6485925.8300000001</v>
      </c>
      <c r="P26" s="18">
        <v>7531006.1699999999</v>
      </c>
      <c r="Q26" s="18">
        <v>6485925.8300000001</v>
      </c>
      <c r="R26" s="18">
        <v>0</v>
      </c>
      <c r="S26" s="18">
        <v>6485925.8300000001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v>0</v>
      </c>
      <c r="H27" s="18">
        <v>0</v>
      </c>
      <c r="I27" s="18">
        <v>608000000</v>
      </c>
      <c r="J27" s="18">
        <v>608000000</v>
      </c>
      <c r="K27" s="18">
        <v>0</v>
      </c>
      <c r="L27" s="19">
        <v>0</v>
      </c>
      <c r="M27" s="19">
        <v>106903275</v>
      </c>
      <c r="N27" s="18">
        <v>501096725</v>
      </c>
      <c r="O27" s="18">
        <v>104480964</v>
      </c>
      <c r="P27" s="18">
        <v>2422311</v>
      </c>
      <c r="Q27" s="18">
        <v>104480964</v>
      </c>
      <c r="R27" s="18">
        <v>0</v>
      </c>
      <c r="S27" s="18">
        <v>104480964</v>
      </c>
      <c r="T27" s="18">
        <v>0</v>
      </c>
      <c r="U27" s="18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v>0</v>
      </c>
      <c r="H28" s="18">
        <v>0</v>
      </c>
      <c r="I28" s="18">
        <v>60000000</v>
      </c>
      <c r="J28" s="18">
        <v>60000000</v>
      </c>
      <c r="K28" s="18">
        <v>0</v>
      </c>
      <c r="L28" s="19">
        <v>0</v>
      </c>
      <c r="M28" s="19">
        <v>239044</v>
      </c>
      <c r="N28" s="18">
        <v>59760956</v>
      </c>
      <c r="O28" s="18">
        <v>0</v>
      </c>
      <c r="P28" s="18">
        <v>239044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v>0</v>
      </c>
      <c r="H29" s="15">
        <v>0</v>
      </c>
      <c r="I29" s="15">
        <v>837000000</v>
      </c>
      <c r="J29" s="15">
        <v>837000000</v>
      </c>
      <c r="K29" s="15">
        <v>0</v>
      </c>
      <c r="L29" s="16">
        <v>0</v>
      </c>
      <c r="M29" s="16">
        <v>169666057</v>
      </c>
      <c r="N29" s="15">
        <v>667333943</v>
      </c>
      <c r="O29" s="15">
        <v>166340003.63</v>
      </c>
      <c r="P29" s="15">
        <v>3326053.37</v>
      </c>
      <c r="Q29" s="15">
        <v>166340003.63</v>
      </c>
      <c r="R29" s="15">
        <v>0</v>
      </c>
      <c r="S29" s="15">
        <v>166340003.63</v>
      </c>
      <c r="T29" s="15">
        <v>0</v>
      </c>
      <c r="U29" s="15">
        <v>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v>0</v>
      </c>
      <c r="H30" s="18">
        <v>0</v>
      </c>
      <c r="I30" s="18">
        <v>70000000</v>
      </c>
      <c r="J30" s="18">
        <v>70000000</v>
      </c>
      <c r="K30" s="18">
        <v>0</v>
      </c>
      <c r="L30" s="19">
        <v>0</v>
      </c>
      <c r="M30" s="19">
        <v>11009422</v>
      </c>
      <c r="N30" s="18">
        <v>58990578</v>
      </c>
      <c r="O30" s="18">
        <v>10730538</v>
      </c>
      <c r="P30" s="18">
        <v>278884</v>
      </c>
      <c r="Q30" s="18">
        <v>10730538</v>
      </c>
      <c r="R30" s="18">
        <v>0</v>
      </c>
      <c r="S30" s="18">
        <v>10730538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v>0</v>
      </c>
      <c r="H31" s="18">
        <v>0</v>
      </c>
      <c r="I31" s="18">
        <v>536000000</v>
      </c>
      <c r="J31" s="18">
        <v>536000000</v>
      </c>
      <c r="K31" s="18">
        <v>0</v>
      </c>
      <c r="L31" s="19">
        <v>0</v>
      </c>
      <c r="M31" s="19">
        <v>110766182</v>
      </c>
      <c r="N31" s="18">
        <v>425233818</v>
      </c>
      <c r="O31" s="18">
        <v>108630724</v>
      </c>
      <c r="P31" s="18">
        <v>2135458</v>
      </c>
      <c r="Q31" s="18">
        <v>108630724</v>
      </c>
      <c r="R31" s="18">
        <v>0</v>
      </c>
      <c r="S31" s="18">
        <v>108630724</v>
      </c>
      <c r="T31" s="18">
        <v>0</v>
      </c>
      <c r="U31" s="18">
        <v>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v>0</v>
      </c>
      <c r="H32" s="18">
        <v>0</v>
      </c>
      <c r="I32" s="18">
        <v>231000000</v>
      </c>
      <c r="J32" s="18">
        <v>231000000</v>
      </c>
      <c r="K32" s="18">
        <v>0</v>
      </c>
      <c r="L32" s="19">
        <v>0</v>
      </c>
      <c r="M32" s="19">
        <v>47890453</v>
      </c>
      <c r="N32" s="18">
        <v>183109547</v>
      </c>
      <c r="O32" s="18">
        <v>46978741.630000003</v>
      </c>
      <c r="P32" s="18">
        <v>911711.37</v>
      </c>
      <c r="Q32" s="18">
        <v>46978741.630000003</v>
      </c>
      <c r="R32" s="18">
        <v>0</v>
      </c>
      <c r="S32" s="18">
        <v>46978741.630000003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v>0</v>
      </c>
      <c r="H33" s="15">
        <v>0</v>
      </c>
      <c r="I33" s="15">
        <v>13404000000</v>
      </c>
      <c r="J33" s="15">
        <v>0</v>
      </c>
      <c r="K33" s="15">
        <f>+I33-J33</f>
        <v>13404000000</v>
      </c>
      <c r="L33" s="16"/>
      <c r="M33" s="16"/>
      <c r="N33" s="15"/>
      <c r="O33" s="15"/>
      <c r="P33" s="15"/>
      <c r="Q33" s="15"/>
      <c r="R33" s="15"/>
      <c r="S33" s="15"/>
      <c r="T33" s="15"/>
      <c r="U33" s="15"/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v>0</v>
      </c>
      <c r="H34" s="15">
        <v>344592500</v>
      </c>
      <c r="I34" s="15">
        <f t="shared" ref="I34:I35" si="7">+F34-H34</f>
        <v>6547257500</v>
      </c>
      <c r="J34" s="15">
        <v>4923049858.1199999</v>
      </c>
      <c r="K34" s="15">
        <v>1624207641.8800001</v>
      </c>
      <c r="L34" s="16">
        <v>0</v>
      </c>
      <c r="M34" s="16">
        <v>3364124485.1199999</v>
      </c>
      <c r="N34" s="15">
        <v>1558925373</v>
      </c>
      <c r="O34" s="15">
        <v>96421895</v>
      </c>
      <c r="P34" s="15">
        <v>3267702590.1199999</v>
      </c>
      <c r="Q34" s="15">
        <v>84921895</v>
      </c>
      <c r="R34" s="15">
        <v>11500000</v>
      </c>
      <c r="S34" s="15">
        <v>84921895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v>0</v>
      </c>
      <c r="H35" s="18">
        <v>344592500</v>
      </c>
      <c r="I35" s="15">
        <f t="shared" si="7"/>
        <v>5754257500</v>
      </c>
      <c r="J35" s="18">
        <v>4642256780.1199999</v>
      </c>
      <c r="K35" s="18">
        <v>1112000719.8800001</v>
      </c>
      <c r="L35" s="19">
        <v>0</v>
      </c>
      <c r="M35" s="19">
        <v>3118042552.1199999</v>
      </c>
      <c r="N35" s="18">
        <v>1524214228</v>
      </c>
      <c r="O35" s="18">
        <v>94788895</v>
      </c>
      <c r="P35" s="18">
        <v>3023253657.1199999</v>
      </c>
      <c r="Q35" s="18">
        <v>83288895</v>
      </c>
      <c r="R35" s="18">
        <v>11500000</v>
      </c>
      <c r="S35" s="18">
        <v>83288895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v>0</v>
      </c>
      <c r="H36" s="18">
        <v>0</v>
      </c>
      <c r="I36" s="18">
        <v>793000000</v>
      </c>
      <c r="J36" s="18">
        <v>280793078</v>
      </c>
      <c r="K36" s="18">
        <v>512206922</v>
      </c>
      <c r="L36" s="19">
        <v>0</v>
      </c>
      <c r="M36" s="19">
        <v>246081933</v>
      </c>
      <c r="N36" s="18">
        <v>34711145</v>
      </c>
      <c r="O36" s="18">
        <v>1633000</v>
      </c>
      <c r="P36" s="18">
        <v>244448933</v>
      </c>
      <c r="Q36" s="18">
        <v>1633000</v>
      </c>
      <c r="R36" s="18">
        <v>0</v>
      </c>
      <c r="S36" s="18">
        <v>1633000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v>0</v>
      </c>
      <c r="H37" s="15">
        <v>0</v>
      </c>
      <c r="I37" s="15">
        <v>15887000000</v>
      </c>
      <c r="J37" s="15">
        <v>15887000000</v>
      </c>
      <c r="K37" s="15">
        <v>0</v>
      </c>
      <c r="L37" s="16">
        <v>0</v>
      </c>
      <c r="M37" s="16">
        <v>3430073025</v>
      </c>
      <c r="N37" s="15">
        <v>12456926975</v>
      </c>
      <c r="O37" s="15">
        <v>3368186525.8800001</v>
      </c>
      <c r="P37" s="15">
        <v>61886499.119999997</v>
      </c>
      <c r="Q37" s="15">
        <v>3368186525.8800001</v>
      </c>
      <c r="R37" s="15">
        <v>0</v>
      </c>
      <c r="S37" s="15">
        <v>3368186525.8800001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v>0</v>
      </c>
      <c r="H38" s="15">
        <v>0</v>
      </c>
      <c r="I38" s="15">
        <v>7250000000</v>
      </c>
      <c r="J38" s="15">
        <v>7250000000</v>
      </c>
      <c r="K38" s="15">
        <v>0</v>
      </c>
      <c r="L38" s="16">
        <v>0</v>
      </c>
      <c r="M38" s="16">
        <v>1577001562</v>
      </c>
      <c r="N38" s="15">
        <v>5672998438</v>
      </c>
      <c r="O38" s="15">
        <v>1548171979.1700001</v>
      </c>
      <c r="P38" s="15">
        <v>28829582.829999998</v>
      </c>
      <c r="Q38" s="15">
        <v>1548171979.1700001</v>
      </c>
      <c r="R38" s="15">
        <v>0</v>
      </c>
      <c r="S38" s="15">
        <v>1548171979.1700001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v>0</v>
      </c>
      <c r="H39" s="18">
        <v>0</v>
      </c>
      <c r="I39" s="18">
        <v>1574000000</v>
      </c>
      <c r="J39" s="18">
        <v>1574000000</v>
      </c>
      <c r="K39" s="18">
        <v>0</v>
      </c>
      <c r="L39" s="19">
        <v>0</v>
      </c>
      <c r="M39" s="19">
        <v>320803116</v>
      </c>
      <c r="N39" s="18">
        <v>1253196884</v>
      </c>
      <c r="O39" s="18">
        <v>314532200</v>
      </c>
      <c r="P39" s="18">
        <v>6270916</v>
      </c>
      <c r="Q39" s="18">
        <v>314532200</v>
      </c>
      <c r="R39" s="18">
        <v>0</v>
      </c>
      <c r="S39" s="18">
        <v>314532200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v>0</v>
      </c>
      <c r="H40" s="18">
        <v>0</v>
      </c>
      <c r="I40" s="18">
        <v>2583000000</v>
      </c>
      <c r="J40" s="18">
        <v>2583000000</v>
      </c>
      <c r="K40" s="18">
        <v>0</v>
      </c>
      <c r="L40" s="19">
        <v>0</v>
      </c>
      <c r="M40" s="19">
        <v>557578137</v>
      </c>
      <c r="N40" s="18">
        <v>2025421863</v>
      </c>
      <c r="O40" s="18">
        <v>547327305.60000002</v>
      </c>
      <c r="P40" s="18">
        <v>10250831.4</v>
      </c>
      <c r="Q40" s="18">
        <v>547327305.60000002</v>
      </c>
      <c r="R40" s="18">
        <v>0</v>
      </c>
      <c r="S40" s="18">
        <v>547327305.60000002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v>0</v>
      </c>
      <c r="H41" s="18">
        <v>0</v>
      </c>
      <c r="I41" s="18">
        <v>3093000000</v>
      </c>
      <c r="J41" s="18">
        <v>3093000000</v>
      </c>
      <c r="K41" s="18">
        <v>0</v>
      </c>
      <c r="L41" s="19">
        <v>0</v>
      </c>
      <c r="M41" s="19">
        <v>698620309</v>
      </c>
      <c r="N41" s="18">
        <v>2394379691</v>
      </c>
      <c r="O41" s="18">
        <v>686312473.57000005</v>
      </c>
      <c r="P41" s="18">
        <v>12307835.43</v>
      </c>
      <c r="Q41" s="18">
        <v>686312473.57000005</v>
      </c>
      <c r="R41" s="18">
        <v>0</v>
      </c>
      <c r="S41" s="18">
        <v>686312473.57000005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v>0</v>
      </c>
      <c r="H42" s="15">
        <v>0</v>
      </c>
      <c r="I42" s="15">
        <v>6669000000</v>
      </c>
      <c r="J42" s="15">
        <v>6669000000</v>
      </c>
      <c r="K42" s="15">
        <v>0</v>
      </c>
      <c r="L42" s="16">
        <v>0</v>
      </c>
      <c r="M42" s="16">
        <v>1452056326</v>
      </c>
      <c r="N42" s="15">
        <v>5216943674</v>
      </c>
      <c r="O42" s="15">
        <v>1426840046.71</v>
      </c>
      <c r="P42" s="15">
        <v>25216279.289999999</v>
      </c>
      <c r="Q42" s="15">
        <v>1426840046.71</v>
      </c>
      <c r="R42" s="15">
        <v>0</v>
      </c>
      <c r="S42" s="15">
        <v>1426840046.71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v>0</v>
      </c>
      <c r="H43" s="18">
        <v>0</v>
      </c>
      <c r="I43" s="18">
        <v>3514000000</v>
      </c>
      <c r="J43" s="18">
        <v>3514000000</v>
      </c>
      <c r="K43" s="18">
        <v>0</v>
      </c>
      <c r="L43" s="19">
        <v>0</v>
      </c>
      <c r="M43" s="19">
        <v>706974905</v>
      </c>
      <c r="N43" s="18">
        <v>2807025095</v>
      </c>
      <c r="O43" s="18">
        <v>694290633.46000004</v>
      </c>
      <c r="P43" s="18">
        <v>12684271.539999999</v>
      </c>
      <c r="Q43" s="18">
        <v>694290633.46000004</v>
      </c>
      <c r="R43" s="18">
        <v>0</v>
      </c>
      <c r="S43" s="18">
        <v>694290633.46000004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v>0</v>
      </c>
      <c r="H44" s="18">
        <v>0</v>
      </c>
      <c r="I44" s="18">
        <v>1783000000</v>
      </c>
      <c r="J44" s="18">
        <v>1783000000</v>
      </c>
      <c r="K44" s="18">
        <v>0</v>
      </c>
      <c r="L44" s="19">
        <v>0</v>
      </c>
      <c r="M44" s="19">
        <v>430553586</v>
      </c>
      <c r="N44" s="18">
        <v>1352446414</v>
      </c>
      <c r="O44" s="18">
        <v>423487713.25</v>
      </c>
      <c r="P44" s="18">
        <v>7065872.75</v>
      </c>
      <c r="Q44" s="18">
        <v>423487713.25</v>
      </c>
      <c r="R44" s="18">
        <v>0</v>
      </c>
      <c r="S44" s="18">
        <v>423487713.25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v>0</v>
      </c>
      <c r="H45" s="18">
        <v>0</v>
      </c>
      <c r="I45" s="18">
        <v>1372000000</v>
      </c>
      <c r="J45" s="18">
        <v>1372000000</v>
      </c>
      <c r="K45" s="18">
        <v>0</v>
      </c>
      <c r="L45" s="19">
        <v>0</v>
      </c>
      <c r="M45" s="19">
        <v>314527835</v>
      </c>
      <c r="N45" s="18">
        <v>1057472165</v>
      </c>
      <c r="O45" s="18">
        <v>309061700</v>
      </c>
      <c r="P45" s="18">
        <v>5466135</v>
      </c>
      <c r="Q45" s="18">
        <v>309061700</v>
      </c>
      <c r="R45" s="18">
        <v>0</v>
      </c>
      <c r="S45" s="18">
        <v>309061700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v>0</v>
      </c>
      <c r="H46" s="18">
        <v>0</v>
      </c>
      <c r="I46" s="18">
        <v>1181000000</v>
      </c>
      <c r="J46" s="18">
        <v>1181000000</v>
      </c>
      <c r="K46" s="18">
        <v>0</v>
      </c>
      <c r="L46" s="19">
        <v>0</v>
      </c>
      <c r="M46" s="19">
        <v>240621979</v>
      </c>
      <c r="N46" s="18">
        <v>940378021</v>
      </c>
      <c r="O46" s="18">
        <v>235916800</v>
      </c>
      <c r="P46" s="18">
        <v>4705179</v>
      </c>
      <c r="Q46" s="18">
        <v>235916800</v>
      </c>
      <c r="R46" s="18">
        <v>0</v>
      </c>
      <c r="S46" s="18">
        <v>235916800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v>0</v>
      </c>
      <c r="H47" s="18">
        <v>0</v>
      </c>
      <c r="I47" s="18">
        <v>787000000</v>
      </c>
      <c r="J47" s="18">
        <v>787000000</v>
      </c>
      <c r="K47" s="18">
        <v>0</v>
      </c>
      <c r="L47" s="19">
        <v>0</v>
      </c>
      <c r="M47" s="19">
        <v>160393158</v>
      </c>
      <c r="N47" s="18">
        <v>626606842</v>
      </c>
      <c r="O47" s="18">
        <v>157257700</v>
      </c>
      <c r="P47" s="18">
        <v>3135458</v>
      </c>
      <c r="Q47" s="18">
        <v>157257700</v>
      </c>
      <c r="R47" s="18">
        <v>0</v>
      </c>
      <c r="S47" s="18">
        <v>157257700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v>0</v>
      </c>
      <c r="H48" s="15">
        <v>537089000</v>
      </c>
      <c r="I48" s="15">
        <f t="shared" ref="I48:I50" si="8">+F48-H48</f>
        <v>10408691000</v>
      </c>
      <c r="J48" s="15">
        <v>9375515438.2099991</v>
      </c>
      <c r="K48" s="15">
        <v>1033175561.79</v>
      </c>
      <c r="L48" s="16">
        <v>0</v>
      </c>
      <c r="M48" s="16">
        <v>4102796564.21</v>
      </c>
      <c r="N48" s="15">
        <v>5272718874</v>
      </c>
      <c r="O48" s="15">
        <v>1361392763.4200001</v>
      </c>
      <c r="P48" s="15">
        <v>2741403800.79</v>
      </c>
      <c r="Q48" s="15">
        <v>1124822945.28</v>
      </c>
      <c r="R48" s="15">
        <v>236569818.13999999</v>
      </c>
      <c r="S48" s="15">
        <v>1124822945.28</v>
      </c>
      <c r="T48" s="15">
        <v>0</v>
      </c>
      <c r="U48" s="15">
        <v>9594551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v>0</v>
      </c>
      <c r="H49" s="15">
        <v>0</v>
      </c>
      <c r="I49" s="15">
        <v>1294465000</v>
      </c>
      <c r="J49" s="15">
        <v>1162075414</v>
      </c>
      <c r="K49" s="15">
        <v>67666336</v>
      </c>
      <c r="L49" s="16" t="s">
        <v>320</v>
      </c>
      <c r="M49" s="16">
        <v>332075414</v>
      </c>
      <c r="N49" s="15">
        <v>830000000</v>
      </c>
      <c r="O49" s="15">
        <v>62803908</v>
      </c>
      <c r="P49" s="15">
        <v>269271506</v>
      </c>
      <c r="Q49" s="15">
        <v>60702821</v>
      </c>
      <c r="R49" s="15">
        <v>2101087</v>
      </c>
      <c r="S49" s="15">
        <v>60702821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v>0</v>
      </c>
      <c r="H50" s="15">
        <v>537089000</v>
      </c>
      <c r="I50" s="15">
        <f t="shared" si="8"/>
        <v>10408691000</v>
      </c>
      <c r="J50" s="15">
        <v>9375515438.2099991</v>
      </c>
      <c r="K50" s="15">
        <v>1033175561.79</v>
      </c>
      <c r="L50" s="16">
        <v>0</v>
      </c>
      <c r="M50" s="16">
        <v>4102796564.21</v>
      </c>
      <c r="N50" s="15">
        <v>5272718874</v>
      </c>
      <c r="O50" s="15">
        <v>1361392763.4200001</v>
      </c>
      <c r="P50" s="15">
        <v>2741403800.79</v>
      </c>
      <c r="Q50" s="15">
        <v>1124822945.28</v>
      </c>
      <c r="R50" s="15">
        <v>236569818.13999999</v>
      </c>
      <c r="S50" s="15">
        <v>1124822945.28</v>
      </c>
      <c r="T50" s="15">
        <v>0</v>
      </c>
      <c r="U50" s="15">
        <v>9594551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v>0</v>
      </c>
      <c r="H51" s="15">
        <v>0</v>
      </c>
      <c r="I51" s="15">
        <v>1294465000</v>
      </c>
      <c r="J51" s="15">
        <v>1162075414</v>
      </c>
      <c r="K51" s="15">
        <v>67666336</v>
      </c>
      <c r="L51" s="16">
        <v>0</v>
      </c>
      <c r="M51" s="16">
        <v>332075414</v>
      </c>
      <c r="N51" s="15">
        <v>830000000</v>
      </c>
      <c r="O51" s="15">
        <v>62803908</v>
      </c>
      <c r="P51" s="15">
        <v>269271506</v>
      </c>
      <c r="Q51" s="15">
        <v>60702821</v>
      </c>
      <c r="R51" s="15">
        <v>2101087</v>
      </c>
      <c r="S51" s="15">
        <v>60702821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v>0</v>
      </c>
      <c r="H52" s="15">
        <v>0</v>
      </c>
      <c r="I52" s="15">
        <v>204000000</v>
      </c>
      <c r="J52" s="15">
        <v>120409831</v>
      </c>
      <c r="K52" s="15">
        <v>83590169</v>
      </c>
      <c r="L52" s="16">
        <v>0</v>
      </c>
      <c r="M52" s="16">
        <v>120409831</v>
      </c>
      <c r="N52" s="15">
        <v>0</v>
      </c>
      <c r="O52" s="15">
        <v>120409831</v>
      </c>
      <c r="P52" s="15">
        <v>0</v>
      </c>
      <c r="Q52" s="15">
        <v>120409831</v>
      </c>
      <c r="R52" s="15">
        <v>0</v>
      </c>
      <c r="S52" s="15">
        <v>120409831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v>0</v>
      </c>
      <c r="H53" s="15">
        <v>0</v>
      </c>
      <c r="I53" s="15">
        <v>204000000</v>
      </c>
      <c r="J53" s="15">
        <v>120409831</v>
      </c>
      <c r="K53" s="15">
        <v>83590169</v>
      </c>
      <c r="L53" s="16">
        <v>0</v>
      </c>
      <c r="M53" s="16">
        <v>120409831</v>
      </c>
      <c r="N53" s="15">
        <v>0</v>
      </c>
      <c r="O53" s="15">
        <v>120409831</v>
      </c>
      <c r="P53" s="15">
        <v>0</v>
      </c>
      <c r="Q53" s="15">
        <v>120409831</v>
      </c>
      <c r="R53" s="15">
        <v>0</v>
      </c>
      <c r="S53" s="15">
        <v>120409831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v>0</v>
      </c>
      <c r="H54" s="18">
        <v>0</v>
      </c>
      <c r="I54" s="18">
        <v>1700000</v>
      </c>
      <c r="J54" s="18">
        <v>1507000</v>
      </c>
      <c r="K54" s="18">
        <v>193000</v>
      </c>
      <c r="L54" s="19">
        <v>0</v>
      </c>
      <c r="M54" s="19">
        <v>1507000</v>
      </c>
      <c r="N54" s="18">
        <v>0</v>
      </c>
      <c r="O54" s="18">
        <v>1507000</v>
      </c>
      <c r="P54" s="18">
        <v>0</v>
      </c>
      <c r="Q54" s="18">
        <v>1507000</v>
      </c>
      <c r="R54" s="18">
        <v>0</v>
      </c>
      <c r="S54" s="18">
        <v>1507000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v>0</v>
      </c>
      <c r="H55" s="18">
        <v>0</v>
      </c>
      <c r="I55" s="18">
        <v>182300000</v>
      </c>
      <c r="J55" s="18">
        <v>106774131</v>
      </c>
      <c r="K55" s="18">
        <v>75525869</v>
      </c>
      <c r="L55" s="19">
        <v>0</v>
      </c>
      <c r="M55" s="19">
        <v>106774131</v>
      </c>
      <c r="N55" s="18">
        <v>0</v>
      </c>
      <c r="O55" s="18">
        <v>106774131</v>
      </c>
      <c r="P55" s="18">
        <v>0</v>
      </c>
      <c r="Q55" s="18">
        <v>106774131</v>
      </c>
      <c r="R55" s="18">
        <v>0</v>
      </c>
      <c r="S55" s="18">
        <v>106774131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v>0</v>
      </c>
      <c r="H56" s="18">
        <v>0</v>
      </c>
      <c r="I56" s="18">
        <v>20000000</v>
      </c>
      <c r="J56" s="18">
        <v>12128700</v>
      </c>
      <c r="K56" s="18">
        <v>7871300</v>
      </c>
      <c r="L56" s="19">
        <v>0</v>
      </c>
      <c r="M56" s="19">
        <v>12128700</v>
      </c>
      <c r="N56" s="18">
        <v>0</v>
      </c>
      <c r="O56" s="18">
        <v>12128700</v>
      </c>
      <c r="P56" s="18">
        <v>0</v>
      </c>
      <c r="Q56" s="18">
        <v>12128700</v>
      </c>
      <c r="R56" s="18">
        <v>0</v>
      </c>
      <c r="S56" s="18">
        <v>12128700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v>0</v>
      </c>
      <c r="H57" s="15">
        <v>537089000</v>
      </c>
      <c r="I57" s="18">
        <f t="shared" ref="I57" si="9">+F57-H57</f>
        <v>10204691000</v>
      </c>
      <c r="J57" s="15">
        <v>9255105607.2099991</v>
      </c>
      <c r="K57" s="15">
        <v>949585392.78999996</v>
      </c>
      <c r="L57" s="16">
        <v>0</v>
      </c>
      <c r="M57" s="16">
        <v>3982386733.21</v>
      </c>
      <c r="N57" s="15">
        <v>5272718874</v>
      </c>
      <c r="O57" s="15">
        <v>1240982932.4200001</v>
      </c>
      <c r="P57" s="15">
        <v>2741403800.79</v>
      </c>
      <c r="Q57" s="15">
        <v>1004413114.28</v>
      </c>
      <c r="R57" s="15">
        <v>236569818.13999999</v>
      </c>
      <c r="S57" s="15">
        <v>1004413114.28</v>
      </c>
      <c r="T57" s="15">
        <v>0</v>
      </c>
      <c r="U57" s="15">
        <v>9594551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v>0</v>
      </c>
      <c r="H58" s="15">
        <v>0</v>
      </c>
      <c r="I58" s="15">
        <v>1294465000</v>
      </c>
      <c r="J58" s="15">
        <v>1162075414</v>
      </c>
      <c r="K58" s="15">
        <v>67666336</v>
      </c>
      <c r="L58" s="16">
        <v>0</v>
      </c>
      <c r="M58" s="16">
        <v>332075414</v>
      </c>
      <c r="N58" s="15">
        <v>830000000</v>
      </c>
      <c r="O58" s="15">
        <v>62803908</v>
      </c>
      <c r="P58" s="15">
        <v>269271506</v>
      </c>
      <c r="Q58" s="15">
        <v>60702821</v>
      </c>
      <c r="R58" s="15">
        <v>2101087</v>
      </c>
      <c r="S58" s="15">
        <v>60702821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v>2500000</v>
      </c>
      <c r="H59" s="15">
        <v>0</v>
      </c>
      <c r="I59" s="15">
        <v>40500000</v>
      </c>
      <c r="J59" s="15">
        <v>3398999</v>
      </c>
      <c r="K59" s="15">
        <v>37101001</v>
      </c>
      <c r="L59" s="16">
        <v>0</v>
      </c>
      <c r="M59" s="16">
        <v>2398999</v>
      </c>
      <c r="N59" s="15">
        <v>1000000</v>
      </c>
      <c r="O59" s="15">
        <v>2398999</v>
      </c>
      <c r="P59" s="15">
        <v>0</v>
      </c>
      <c r="Q59" s="15">
        <v>2398999</v>
      </c>
      <c r="R59" s="15">
        <v>0</v>
      </c>
      <c r="S59" s="15">
        <v>2398999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v>0</v>
      </c>
      <c r="H60" s="18">
        <v>0</v>
      </c>
      <c r="I60" s="18">
        <v>1000000</v>
      </c>
      <c r="J60" s="18">
        <v>1000000</v>
      </c>
      <c r="K60" s="18">
        <v>0</v>
      </c>
      <c r="L60" s="19">
        <v>0</v>
      </c>
      <c r="M60" s="19">
        <v>0</v>
      </c>
      <c r="N60" s="18">
        <v>1000000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v>2500000</v>
      </c>
      <c r="H62" s="18">
        <v>0</v>
      </c>
      <c r="I62" s="18">
        <v>3500000</v>
      </c>
      <c r="J62" s="18">
        <v>2398999</v>
      </c>
      <c r="K62" s="18">
        <v>1101001</v>
      </c>
      <c r="L62" s="19">
        <v>0</v>
      </c>
      <c r="M62" s="19">
        <v>2398999</v>
      </c>
      <c r="N62" s="18">
        <v>0</v>
      </c>
      <c r="O62" s="18">
        <v>2398999</v>
      </c>
      <c r="P62" s="18">
        <v>0</v>
      </c>
      <c r="Q62" s="18">
        <v>2398999</v>
      </c>
      <c r="R62" s="18">
        <v>0</v>
      </c>
      <c r="S62" s="18">
        <v>2398999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v>0</v>
      </c>
      <c r="H63" s="18">
        <v>0</v>
      </c>
      <c r="I63" s="18">
        <v>1000000</v>
      </c>
      <c r="J63" s="18">
        <v>0</v>
      </c>
      <c r="K63" s="18">
        <v>1000000</v>
      </c>
      <c r="L63" s="19">
        <v>0</v>
      </c>
      <c r="M63" s="19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v>0</v>
      </c>
      <c r="H68" s="15">
        <v>0</v>
      </c>
      <c r="I68" s="15">
        <v>616000000</v>
      </c>
      <c r="J68" s="15">
        <v>564600479.09000003</v>
      </c>
      <c r="K68" s="15">
        <v>51399520.909999996</v>
      </c>
      <c r="L68" s="16">
        <v>0</v>
      </c>
      <c r="M68" s="16">
        <v>9269479.0899999999</v>
      </c>
      <c r="N68" s="15">
        <v>555331000</v>
      </c>
      <c r="O68" s="15">
        <v>9269479.0899999999</v>
      </c>
      <c r="P68" s="15">
        <v>0</v>
      </c>
      <c r="Q68" s="15">
        <v>9269479.0899999999</v>
      </c>
      <c r="R68" s="15">
        <v>0</v>
      </c>
      <c r="S68" s="15">
        <v>9269479.0899999999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v>0</v>
      </c>
      <c r="H69" s="18">
        <v>0</v>
      </c>
      <c r="I69" s="18">
        <v>50000000</v>
      </c>
      <c r="J69" s="18">
        <v>49150000</v>
      </c>
      <c r="K69" s="18">
        <v>850000</v>
      </c>
      <c r="L69" s="19">
        <v>0</v>
      </c>
      <c r="M69" s="19">
        <v>150000</v>
      </c>
      <c r="N69" s="18">
        <v>49000000</v>
      </c>
      <c r="O69" s="18">
        <v>150000</v>
      </c>
      <c r="P69" s="18">
        <v>0</v>
      </c>
      <c r="Q69" s="18">
        <v>150000</v>
      </c>
      <c r="R69" s="18">
        <v>0</v>
      </c>
      <c r="S69" s="18">
        <v>150000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v>0</v>
      </c>
      <c r="H70" s="18">
        <v>0</v>
      </c>
      <c r="I70" s="18">
        <v>150000000</v>
      </c>
      <c r="J70" s="18">
        <v>149400000</v>
      </c>
      <c r="K70" s="18">
        <v>600000</v>
      </c>
      <c r="L70" s="19">
        <v>0</v>
      </c>
      <c r="M70" s="19">
        <v>0</v>
      </c>
      <c r="N70" s="18">
        <v>149400000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v>0</v>
      </c>
      <c r="H71" s="18">
        <v>0</v>
      </c>
      <c r="I71" s="18">
        <v>2000000</v>
      </c>
      <c r="J71" s="18">
        <v>0</v>
      </c>
      <c r="K71" s="18">
        <v>2000000</v>
      </c>
      <c r="L71" s="19">
        <v>0</v>
      </c>
      <c r="M71" s="19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v>0</v>
      </c>
      <c r="H72" s="18">
        <v>0</v>
      </c>
      <c r="I72" s="18">
        <v>370000000</v>
      </c>
      <c r="J72" s="18">
        <v>356777882.39999998</v>
      </c>
      <c r="K72" s="18">
        <v>13222117.6</v>
      </c>
      <c r="L72" s="19">
        <v>0</v>
      </c>
      <c r="M72" s="19">
        <v>2340882.4</v>
      </c>
      <c r="N72" s="18">
        <v>354437000</v>
      </c>
      <c r="O72" s="18">
        <v>2340882.4</v>
      </c>
      <c r="P72" s="18">
        <v>0</v>
      </c>
      <c r="Q72" s="18">
        <v>2340882.4</v>
      </c>
      <c r="R72" s="18">
        <v>0</v>
      </c>
      <c r="S72" s="18">
        <v>2340882.4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v>0</v>
      </c>
      <c r="H73" s="18">
        <v>0</v>
      </c>
      <c r="I73" s="18">
        <v>2000000</v>
      </c>
      <c r="J73" s="18">
        <v>900000</v>
      </c>
      <c r="K73" s="18">
        <v>1100000</v>
      </c>
      <c r="L73" s="19">
        <v>0</v>
      </c>
      <c r="M73" s="19">
        <v>900000</v>
      </c>
      <c r="N73" s="18">
        <v>0</v>
      </c>
      <c r="O73" s="18">
        <v>900000</v>
      </c>
      <c r="P73" s="18">
        <v>0</v>
      </c>
      <c r="Q73" s="18">
        <v>900000</v>
      </c>
      <c r="R73" s="18">
        <v>0</v>
      </c>
      <c r="S73" s="18">
        <v>900000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v>0</v>
      </c>
      <c r="H74" s="18">
        <v>0</v>
      </c>
      <c r="I74" s="18">
        <v>15000000</v>
      </c>
      <c r="J74" s="18">
        <v>2787453.09</v>
      </c>
      <c r="K74" s="18">
        <v>12212546.91</v>
      </c>
      <c r="L74" s="19">
        <v>0</v>
      </c>
      <c r="M74" s="19">
        <v>2787453.09</v>
      </c>
      <c r="N74" s="18">
        <v>0</v>
      </c>
      <c r="O74" s="18">
        <v>2787453.09</v>
      </c>
      <c r="P74" s="18">
        <v>0</v>
      </c>
      <c r="Q74" s="18">
        <v>2787453.09</v>
      </c>
      <c r="R74" s="18">
        <v>0</v>
      </c>
      <c r="S74" s="18">
        <v>2787453.09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v>0</v>
      </c>
      <c r="H75" s="18">
        <v>0</v>
      </c>
      <c r="I75" s="18">
        <v>20000000</v>
      </c>
      <c r="J75" s="18">
        <v>2794000</v>
      </c>
      <c r="K75" s="18">
        <v>17206000</v>
      </c>
      <c r="L75" s="19">
        <v>0</v>
      </c>
      <c r="M75" s="19">
        <v>300000</v>
      </c>
      <c r="N75" s="18">
        <v>2494000</v>
      </c>
      <c r="O75" s="18">
        <v>300000</v>
      </c>
      <c r="P75" s="18">
        <v>0</v>
      </c>
      <c r="Q75" s="18">
        <v>300000</v>
      </c>
      <c r="R75" s="18">
        <v>0</v>
      </c>
      <c r="S75" s="18">
        <v>300000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v>0</v>
      </c>
      <c r="H77" s="18">
        <v>0</v>
      </c>
      <c r="I77" s="18">
        <v>6000000</v>
      </c>
      <c r="J77" s="18">
        <v>2791143.6</v>
      </c>
      <c r="K77" s="18">
        <v>3208856.4</v>
      </c>
      <c r="L77" s="19">
        <v>0</v>
      </c>
      <c r="M77" s="19">
        <v>2791143.6</v>
      </c>
      <c r="N77" s="18">
        <v>0</v>
      </c>
      <c r="O77" s="18">
        <v>2791143.6</v>
      </c>
      <c r="P77" s="18">
        <v>0</v>
      </c>
      <c r="Q77" s="18">
        <v>2791143.6</v>
      </c>
      <c r="R77" s="18">
        <v>0</v>
      </c>
      <c r="S77" s="18">
        <v>2791143.6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v>230000000</v>
      </c>
      <c r="H78" s="15">
        <v>537089000</v>
      </c>
      <c r="I78" s="18">
        <v>3888411000</v>
      </c>
      <c r="J78" s="15">
        <v>3785592944.5700002</v>
      </c>
      <c r="K78" s="15">
        <v>102818055.43000001</v>
      </c>
      <c r="L78" s="16">
        <v>0</v>
      </c>
      <c r="M78" s="16">
        <v>1033601281.5700001</v>
      </c>
      <c r="N78" s="15">
        <v>2751991663</v>
      </c>
      <c r="O78" s="15">
        <v>239859358.12</v>
      </c>
      <c r="P78" s="15">
        <v>793741923.45000005</v>
      </c>
      <c r="Q78" s="15">
        <v>221450166.12</v>
      </c>
      <c r="R78" s="15">
        <v>18409192</v>
      </c>
      <c r="S78" s="15">
        <v>221450166.12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v>0</v>
      </c>
      <c r="H79" s="18">
        <v>0</v>
      </c>
      <c r="I79" s="18">
        <v>400000000</v>
      </c>
      <c r="J79" s="18">
        <v>379441541.51999998</v>
      </c>
      <c r="K79" s="18">
        <v>20558458.48</v>
      </c>
      <c r="L79" s="19">
        <v>0</v>
      </c>
      <c r="M79" s="19">
        <v>11283361.52</v>
      </c>
      <c r="N79" s="18">
        <v>368158180</v>
      </c>
      <c r="O79" s="18">
        <v>11283361.52</v>
      </c>
      <c r="P79" s="18">
        <v>0</v>
      </c>
      <c r="Q79" s="18">
        <v>11283361.52</v>
      </c>
      <c r="R79" s="18">
        <v>0</v>
      </c>
      <c r="S79" s="18">
        <v>11283361.52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v>0</v>
      </c>
      <c r="H80" s="18">
        <v>0</v>
      </c>
      <c r="I80" s="18">
        <v>40000000</v>
      </c>
      <c r="J80" s="18">
        <v>12876802</v>
      </c>
      <c r="K80" s="18">
        <v>27123198</v>
      </c>
      <c r="L80" s="19">
        <v>0</v>
      </c>
      <c r="M80" s="19">
        <v>4450000</v>
      </c>
      <c r="N80" s="18">
        <v>8426802</v>
      </c>
      <c r="O80" s="18">
        <v>4450000</v>
      </c>
      <c r="P80" s="18">
        <v>0</v>
      </c>
      <c r="Q80" s="18">
        <v>4450000</v>
      </c>
      <c r="R80" s="18">
        <v>0</v>
      </c>
      <c r="S80" s="18">
        <v>4450000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v>230000000</v>
      </c>
      <c r="H81" s="18">
        <v>0</v>
      </c>
      <c r="I81" s="18">
        <v>430000000</v>
      </c>
      <c r="J81" s="18">
        <v>408893794</v>
      </c>
      <c r="K81" s="18">
        <v>21106206</v>
      </c>
      <c r="L81" s="19">
        <v>0</v>
      </c>
      <c r="M81" s="19">
        <v>0</v>
      </c>
      <c r="N81" s="18">
        <v>408893794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v>0</v>
      </c>
      <c r="H82" s="18">
        <v>0</v>
      </c>
      <c r="I82" s="18">
        <v>55000000</v>
      </c>
      <c r="J82" s="18">
        <v>52196585.600000001</v>
      </c>
      <c r="K82" s="18">
        <v>2803414.4</v>
      </c>
      <c r="L82" s="19">
        <v>0</v>
      </c>
      <c r="M82" s="19">
        <v>196585.60000000001</v>
      </c>
      <c r="N82" s="18">
        <v>52000000</v>
      </c>
      <c r="O82" s="18">
        <v>196585.60000000001</v>
      </c>
      <c r="P82" s="18">
        <v>0</v>
      </c>
      <c r="Q82" s="18">
        <v>196585.60000000001</v>
      </c>
      <c r="R82" s="18">
        <v>0</v>
      </c>
      <c r="S82" s="18">
        <v>196585.60000000001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v>0</v>
      </c>
      <c r="H83" s="18">
        <v>537089000</v>
      </c>
      <c r="I83" s="18">
        <f t="shared" ref="I83" si="10">+F83-H83</f>
        <v>1162911000</v>
      </c>
      <c r="J83" s="18">
        <v>1160710758.8900001</v>
      </c>
      <c r="K83" s="18">
        <v>2200241.11</v>
      </c>
      <c r="L83" s="19">
        <v>0</v>
      </c>
      <c r="M83" s="19">
        <v>440710758.88999999</v>
      </c>
      <c r="N83" s="18">
        <v>720000000</v>
      </c>
      <c r="O83" s="18">
        <v>97410110</v>
      </c>
      <c r="P83" s="18">
        <v>343300648.88999999</v>
      </c>
      <c r="Q83" s="18">
        <v>79000918</v>
      </c>
      <c r="R83" s="18">
        <v>18409192</v>
      </c>
      <c r="S83" s="18">
        <v>79000918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v>0</v>
      </c>
      <c r="H84" s="18">
        <v>0</v>
      </c>
      <c r="I84" s="18">
        <v>1800000000</v>
      </c>
      <c r="J84" s="18">
        <v>1771473462.5599999</v>
      </c>
      <c r="K84" s="18">
        <v>28526537.440000001</v>
      </c>
      <c r="L84" s="19">
        <v>0</v>
      </c>
      <c r="M84" s="19">
        <v>576960575.55999994</v>
      </c>
      <c r="N84" s="18">
        <v>1194512887</v>
      </c>
      <c r="O84" s="18">
        <v>126519301</v>
      </c>
      <c r="P84" s="18">
        <v>450441274.56</v>
      </c>
      <c r="Q84" s="18">
        <v>126519301</v>
      </c>
      <c r="R84" s="18">
        <v>0</v>
      </c>
      <c r="S84" s="18">
        <v>126519301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v>0</v>
      </c>
      <c r="H85" s="18">
        <v>0</v>
      </c>
      <c r="I85" s="18">
        <v>500000</v>
      </c>
      <c r="J85" s="18">
        <v>0</v>
      </c>
      <c r="K85" s="18">
        <v>500000</v>
      </c>
      <c r="L85" s="19">
        <v>0</v>
      </c>
      <c r="M85" s="19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v>-254100000</v>
      </c>
      <c r="H86" s="15">
        <v>0</v>
      </c>
      <c r="I86" s="15">
        <v>2017900000</v>
      </c>
      <c r="J86" s="15">
        <v>1952152767.26</v>
      </c>
      <c r="K86" s="15">
        <v>65747232.740000002</v>
      </c>
      <c r="L86" s="16">
        <v>0</v>
      </c>
      <c r="M86" s="16">
        <v>1091454427.26</v>
      </c>
      <c r="N86" s="15">
        <v>860698340</v>
      </c>
      <c r="O86" s="15">
        <v>140689347.19999999</v>
      </c>
      <c r="P86" s="15">
        <v>950765080.05999994</v>
      </c>
      <c r="Q86" s="15">
        <v>6253770.4000000004</v>
      </c>
      <c r="R86" s="15">
        <v>134435576.80000001</v>
      </c>
      <c r="S86" s="15">
        <v>6253770.4000000004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v>0</v>
      </c>
      <c r="H87" s="18">
        <v>0</v>
      </c>
      <c r="I87" s="18">
        <v>450000000</v>
      </c>
      <c r="J87" s="18">
        <v>401250000</v>
      </c>
      <c r="K87" s="18">
        <v>48750000</v>
      </c>
      <c r="L87" s="19">
        <v>0</v>
      </c>
      <c r="M87" s="19">
        <v>321250000</v>
      </c>
      <c r="N87" s="18">
        <v>80000000</v>
      </c>
      <c r="O87" s="18">
        <v>1250000</v>
      </c>
      <c r="P87" s="18">
        <v>320000000</v>
      </c>
      <c r="Q87" s="18">
        <v>1250000</v>
      </c>
      <c r="R87" s="18">
        <v>0</v>
      </c>
      <c r="S87" s="18">
        <v>1250000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v>0</v>
      </c>
      <c r="H88" s="18"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v>-254100000</v>
      </c>
      <c r="H89" s="18">
        <v>0</v>
      </c>
      <c r="I89" s="18">
        <v>1545900000</v>
      </c>
      <c r="J89" s="18">
        <v>1545898996.8599999</v>
      </c>
      <c r="K89" s="18">
        <v>1003.14</v>
      </c>
      <c r="L89" s="19">
        <v>0</v>
      </c>
      <c r="M89" s="19">
        <v>765200656.86000001</v>
      </c>
      <c r="N89" s="18">
        <v>780698340</v>
      </c>
      <c r="O89" s="18">
        <v>134435576.80000001</v>
      </c>
      <c r="P89" s="18">
        <v>630765080.05999994</v>
      </c>
      <c r="Q89" s="18">
        <v>0</v>
      </c>
      <c r="R89" s="18">
        <v>134435576.80000001</v>
      </c>
      <c r="S89" s="18">
        <v>0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v>0</v>
      </c>
      <c r="H90" s="18">
        <v>0</v>
      </c>
      <c r="I90" s="18">
        <v>12000000</v>
      </c>
      <c r="J90" s="18">
        <v>5003770.4000000004</v>
      </c>
      <c r="K90" s="18">
        <v>6996229.5999999996</v>
      </c>
      <c r="L90" s="19">
        <v>0</v>
      </c>
      <c r="M90" s="19">
        <v>5003770.4000000004</v>
      </c>
      <c r="N90" s="18">
        <v>0</v>
      </c>
      <c r="O90" s="18">
        <v>5003770.4000000004</v>
      </c>
      <c r="P90" s="18">
        <v>0</v>
      </c>
      <c r="Q90" s="18">
        <v>5003770.4000000004</v>
      </c>
      <c r="R90" s="18">
        <v>0</v>
      </c>
      <c r="S90" s="18">
        <v>5003770.4000000004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v>0</v>
      </c>
      <c r="H91" s="15">
        <v>0</v>
      </c>
      <c r="I91" s="15">
        <v>90000000</v>
      </c>
      <c r="J91" s="15">
        <v>87124016</v>
      </c>
      <c r="K91" s="15">
        <v>2875984</v>
      </c>
      <c r="L91" s="16">
        <v>0</v>
      </c>
      <c r="M91" s="16">
        <v>1404016</v>
      </c>
      <c r="N91" s="15">
        <v>85720000</v>
      </c>
      <c r="O91" s="15">
        <v>1404016</v>
      </c>
      <c r="P91" s="15">
        <v>0</v>
      </c>
      <c r="Q91" s="15">
        <v>1404016</v>
      </c>
      <c r="R91" s="15">
        <v>0</v>
      </c>
      <c r="S91" s="15">
        <v>1404016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v>0</v>
      </c>
      <c r="H92" s="18">
        <v>0</v>
      </c>
      <c r="I92" s="18">
        <v>70000000</v>
      </c>
      <c r="J92" s="18">
        <v>69720000</v>
      </c>
      <c r="K92" s="18">
        <v>280000</v>
      </c>
      <c r="L92" s="19">
        <v>0</v>
      </c>
      <c r="M92" s="19">
        <v>0</v>
      </c>
      <c r="N92" s="18">
        <v>69720000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v>0</v>
      </c>
      <c r="H93" s="18">
        <v>0</v>
      </c>
      <c r="I93" s="18">
        <v>20000000</v>
      </c>
      <c r="J93" s="18">
        <v>17404016</v>
      </c>
      <c r="K93" s="18">
        <v>2595984</v>
      </c>
      <c r="L93" s="19">
        <v>0</v>
      </c>
      <c r="M93" s="19">
        <v>1404016</v>
      </c>
      <c r="N93" s="18">
        <v>16000000</v>
      </c>
      <c r="O93" s="18">
        <v>1404016</v>
      </c>
      <c r="P93" s="18">
        <v>0</v>
      </c>
      <c r="Q93" s="18">
        <v>1404016</v>
      </c>
      <c r="R93" s="18">
        <v>0</v>
      </c>
      <c r="S93" s="18">
        <v>1404016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v>0</v>
      </c>
      <c r="H94" s="15">
        <v>0</v>
      </c>
      <c r="I94" s="15">
        <v>988000000</v>
      </c>
      <c r="J94" s="15">
        <v>856591131.28999996</v>
      </c>
      <c r="K94" s="15">
        <v>131408868.70999999</v>
      </c>
      <c r="L94" s="16">
        <v>0</v>
      </c>
      <c r="M94" s="16">
        <v>166639741.28999999</v>
      </c>
      <c r="N94" s="15">
        <v>689951390</v>
      </c>
      <c r="O94" s="15">
        <v>165340667.00999999</v>
      </c>
      <c r="P94" s="15">
        <v>1299074.28</v>
      </c>
      <c r="Q94" s="15">
        <v>163546381.66999999</v>
      </c>
      <c r="R94" s="15">
        <v>1794285.34</v>
      </c>
      <c r="S94" s="15">
        <v>163546381.66999999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v>0</v>
      </c>
      <c r="H95" s="18">
        <v>0</v>
      </c>
      <c r="I95" s="18">
        <v>120000000</v>
      </c>
      <c r="J95" s="18">
        <v>87188153.480000004</v>
      </c>
      <c r="K95" s="18">
        <v>32811846.52</v>
      </c>
      <c r="L95" s="19">
        <v>0</v>
      </c>
      <c r="M95" s="19">
        <v>7188153.4800000004</v>
      </c>
      <c r="N95" s="18">
        <v>80000000</v>
      </c>
      <c r="O95" s="18">
        <v>7033980.3700000001</v>
      </c>
      <c r="P95" s="18">
        <v>154173.10999999999</v>
      </c>
      <c r="Q95" s="18">
        <v>6082220.79</v>
      </c>
      <c r="R95" s="18">
        <v>951759.58</v>
      </c>
      <c r="S95" s="18">
        <v>6082220.79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v>0</v>
      </c>
      <c r="H96" s="18">
        <v>0</v>
      </c>
      <c r="I96" s="18">
        <v>550000000</v>
      </c>
      <c r="J96" s="18">
        <v>516945516.51999998</v>
      </c>
      <c r="K96" s="18">
        <v>33054483.48</v>
      </c>
      <c r="L96" s="19">
        <v>0</v>
      </c>
      <c r="M96" s="19">
        <v>116945516.52</v>
      </c>
      <c r="N96" s="18">
        <v>400000000</v>
      </c>
      <c r="O96" s="18">
        <v>116021780.29000001</v>
      </c>
      <c r="P96" s="18">
        <v>923736.23</v>
      </c>
      <c r="Q96" s="18">
        <v>115179254.53</v>
      </c>
      <c r="R96" s="18">
        <v>842525.76</v>
      </c>
      <c r="S96" s="18">
        <v>115179254.53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v>0</v>
      </c>
      <c r="H97" s="18">
        <v>0</v>
      </c>
      <c r="I97" s="18">
        <v>2000000</v>
      </c>
      <c r="J97" s="18">
        <v>145032</v>
      </c>
      <c r="K97" s="18">
        <v>1854968</v>
      </c>
      <c r="L97" s="19">
        <v>0</v>
      </c>
      <c r="M97" s="19">
        <v>145032</v>
      </c>
      <c r="N97" s="18">
        <v>0</v>
      </c>
      <c r="O97" s="18">
        <v>143935.32</v>
      </c>
      <c r="P97" s="18">
        <v>1096.68</v>
      </c>
      <c r="Q97" s="18">
        <v>143935.32</v>
      </c>
      <c r="R97" s="18">
        <v>0</v>
      </c>
      <c r="S97" s="18">
        <v>143935.32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v>0</v>
      </c>
      <c r="H98" s="18">
        <v>0</v>
      </c>
      <c r="I98" s="18">
        <v>17000000</v>
      </c>
      <c r="J98" s="18">
        <v>2892103.86</v>
      </c>
      <c r="K98" s="18">
        <v>14107896.140000001</v>
      </c>
      <c r="L98" s="19">
        <v>0</v>
      </c>
      <c r="M98" s="19">
        <v>2892103.86</v>
      </c>
      <c r="N98" s="18">
        <v>0</v>
      </c>
      <c r="O98" s="18">
        <v>2892103.86</v>
      </c>
      <c r="P98" s="18">
        <v>0</v>
      </c>
      <c r="Q98" s="18">
        <v>2892103.86</v>
      </c>
      <c r="R98" s="18">
        <v>0</v>
      </c>
      <c r="S98" s="18">
        <v>2892103.86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v>0</v>
      </c>
      <c r="H99" s="18">
        <v>0</v>
      </c>
      <c r="I99" s="18">
        <v>295000000</v>
      </c>
      <c r="J99" s="18">
        <v>248846064.43000001</v>
      </c>
      <c r="K99" s="18">
        <v>46153935.57</v>
      </c>
      <c r="L99" s="19">
        <v>0</v>
      </c>
      <c r="M99" s="19">
        <v>38894674.43</v>
      </c>
      <c r="N99" s="18">
        <v>209951390</v>
      </c>
      <c r="O99" s="18">
        <v>38687747.170000002</v>
      </c>
      <c r="P99" s="18">
        <v>206927.26</v>
      </c>
      <c r="Q99" s="18">
        <v>38687747.170000002</v>
      </c>
      <c r="R99" s="18">
        <v>0</v>
      </c>
      <c r="S99" s="18">
        <v>38687747.170000002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v>0</v>
      </c>
      <c r="H100" s="18">
        <v>0</v>
      </c>
      <c r="I100" s="18">
        <v>4000000</v>
      </c>
      <c r="J100" s="18">
        <v>574261</v>
      </c>
      <c r="K100" s="18">
        <v>3425739</v>
      </c>
      <c r="L100" s="19">
        <v>0</v>
      </c>
      <c r="M100" s="19">
        <v>574261</v>
      </c>
      <c r="N100" s="18">
        <v>0</v>
      </c>
      <c r="O100" s="18">
        <v>561120</v>
      </c>
      <c r="P100" s="18">
        <v>13141</v>
      </c>
      <c r="Q100" s="18">
        <v>561120</v>
      </c>
      <c r="R100" s="18">
        <v>0</v>
      </c>
      <c r="S100" s="18">
        <v>561120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v>0</v>
      </c>
      <c r="H101" s="15">
        <v>0</v>
      </c>
      <c r="I101" s="15">
        <v>900000000</v>
      </c>
      <c r="J101" s="15">
        <v>834821524</v>
      </c>
      <c r="K101" s="15">
        <v>65178476</v>
      </c>
      <c r="L101" s="16">
        <v>0</v>
      </c>
      <c r="M101" s="16">
        <v>4821524</v>
      </c>
      <c r="N101" s="15">
        <v>830000000</v>
      </c>
      <c r="O101" s="15">
        <v>0</v>
      </c>
      <c r="P101" s="15">
        <v>4821524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v>0</v>
      </c>
      <c r="H102" s="18">
        <v>0</v>
      </c>
      <c r="I102" s="18">
        <v>900000000</v>
      </c>
      <c r="J102" s="18">
        <v>834821524</v>
      </c>
      <c r="K102" s="18">
        <v>65178476</v>
      </c>
      <c r="L102" s="19">
        <v>0</v>
      </c>
      <c r="M102" s="19">
        <v>4821524</v>
      </c>
      <c r="N102" s="18">
        <v>830000000</v>
      </c>
      <c r="O102" s="18">
        <v>0</v>
      </c>
      <c r="P102" s="18">
        <v>4821524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v>0</v>
      </c>
      <c r="H103" s="15"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v>0</v>
      </c>
      <c r="H104" s="15">
        <v>0</v>
      </c>
      <c r="I104" s="15">
        <v>394465000</v>
      </c>
      <c r="J104" s="15">
        <v>327253890</v>
      </c>
      <c r="K104" s="15">
        <v>67211110</v>
      </c>
      <c r="L104" s="16">
        <v>0</v>
      </c>
      <c r="M104" s="16">
        <v>327253890</v>
      </c>
      <c r="N104" s="15">
        <v>0</v>
      </c>
      <c r="O104" s="15">
        <v>62803908</v>
      </c>
      <c r="P104" s="15">
        <v>264449982</v>
      </c>
      <c r="Q104" s="15">
        <v>60702821</v>
      </c>
      <c r="R104" s="15">
        <v>2101087</v>
      </c>
      <c r="S104" s="15">
        <v>60702821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v>0</v>
      </c>
      <c r="H105" s="18"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v>0</v>
      </c>
      <c r="H106" s="18">
        <v>0</v>
      </c>
      <c r="I106" s="18">
        <v>394465000</v>
      </c>
      <c r="J106" s="18">
        <v>327253890</v>
      </c>
      <c r="K106" s="18">
        <v>67211110</v>
      </c>
      <c r="L106" s="19">
        <v>0</v>
      </c>
      <c r="M106" s="19">
        <v>327253890</v>
      </c>
      <c r="N106" s="18">
        <v>0</v>
      </c>
      <c r="O106" s="18">
        <v>62803908</v>
      </c>
      <c r="P106" s="18">
        <v>264449982</v>
      </c>
      <c r="Q106" s="18">
        <v>60702821</v>
      </c>
      <c r="R106" s="18">
        <v>2101087</v>
      </c>
      <c r="S106" s="18">
        <v>60702821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v>0</v>
      </c>
      <c r="H107" s="15">
        <v>0</v>
      </c>
      <c r="I107" s="15">
        <v>2230080000</v>
      </c>
      <c r="J107" s="15">
        <v>1675971789</v>
      </c>
      <c r="K107" s="15">
        <v>554108211</v>
      </c>
      <c r="L107" s="16">
        <v>0</v>
      </c>
      <c r="M107" s="16">
        <v>1675968789</v>
      </c>
      <c r="N107" s="15">
        <v>3000</v>
      </c>
      <c r="O107" s="15">
        <v>681922666</v>
      </c>
      <c r="P107" s="15">
        <v>994046123</v>
      </c>
      <c r="Q107" s="15">
        <v>599991902</v>
      </c>
      <c r="R107" s="15">
        <v>81930764</v>
      </c>
      <c r="S107" s="15">
        <v>599991902</v>
      </c>
      <c r="T107" s="15">
        <v>0</v>
      </c>
      <c r="U107" s="15">
        <v>9594551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v>0</v>
      </c>
      <c r="H108" s="18"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v>0</v>
      </c>
      <c r="H109" s="18">
        <v>0</v>
      </c>
      <c r="I109" s="18">
        <v>2170080000</v>
      </c>
      <c r="J109" s="18">
        <v>1615971789</v>
      </c>
      <c r="K109" s="18">
        <v>554108211</v>
      </c>
      <c r="L109" s="19">
        <v>0</v>
      </c>
      <c r="M109" s="19">
        <v>1615968789</v>
      </c>
      <c r="N109" s="18">
        <v>3000</v>
      </c>
      <c r="O109" s="18">
        <v>681922666</v>
      </c>
      <c r="P109" s="18">
        <v>934046123</v>
      </c>
      <c r="Q109" s="18">
        <v>599991902</v>
      </c>
      <c r="R109" s="18">
        <v>81930764</v>
      </c>
      <c r="S109" s="18">
        <v>599991902</v>
      </c>
      <c r="T109" s="18">
        <v>0</v>
      </c>
      <c r="U109" s="18">
        <v>9594551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v>0</v>
      </c>
      <c r="H110" s="15"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v>0</v>
      </c>
      <c r="H111" s="18"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16">
        <v>0</v>
      </c>
      <c r="M112" s="16">
        <v>0</v>
      </c>
      <c r="N112" s="15">
        <v>305772000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1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19">
        <v>0</v>
      </c>
      <c r="M113" s="19">
        <v>0</v>
      </c>
      <c r="N113" s="18">
        <v>199200000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1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19">
        <v>0</v>
      </c>
      <c r="M114" s="19">
        <v>0</v>
      </c>
      <c r="N114" s="18">
        <v>76692000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1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19">
        <v>0</v>
      </c>
      <c r="M115" s="19">
        <v>0</v>
      </c>
      <c r="N115" s="18">
        <v>29880000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v>0</v>
      </c>
      <c r="H116" s="15"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48400</v>
      </c>
      <c r="P116" s="15">
        <v>1551600</v>
      </c>
      <c r="Q116" s="15">
        <v>48400</v>
      </c>
      <c r="R116" s="15">
        <v>0</v>
      </c>
      <c r="S116" s="15">
        <v>48400</v>
      </c>
      <c r="T116" s="15">
        <v>0</v>
      </c>
      <c r="U116" s="15">
        <v>0</v>
      </c>
    </row>
    <row r="117" spans="1:21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v>0</v>
      </c>
      <c r="H117" s="18"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48400</v>
      </c>
      <c r="P117" s="18">
        <v>1551600</v>
      </c>
      <c r="Q117" s="18">
        <v>48400</v>
      </c>
      <c r="R117" s="18">
        <v>0</v>
      </c>
      <c r="S117" s="18">
        <v>48400</v>
      </c>
      <c r="T117" s="18">
        <v>0</v>
      </c>
      <c r="U117" s="18">
        <v>0</v>
      </c>
    </row>
    <row r="118" spans="1:21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v>21600000</v>
      </c>
      <c r="H118" s="15">
        <v>0</v>
      </c>
      <c r="I118" s="15">
        <v>22600000</v>
      </c>
      <c r="J118" s="15">
        <v>22301481</v>
      </c>
      <c r="K118" s="15">
        <v>298519</v>
      </c>
      <c r="L118" s="16">
        <v>0</v>
      </c>
      <c r="M118" s="16">
        <v>50000</v>
      </c>
      <c r="N118" s="15">
        <v>22251481</v>
      </c>
      <c r="O118" s="15">
        <v>50000</v>
      </c>
      <c r="P118" s="15">
        <v>0</v>
      </c>
      <c r="Q118" s="15">
        <v>50000</v>
      </c>
      <c r="R118" s="15">
        <v>0</v>
      </c>
      <c r="S118" s="15">
        <v>50000</v>
      </c>
      <c r="T118" s="15">
        <v>0</v>
      </c>
      <c r="U118" s="15">
        <v>0</v>
      </c>
    </row>
    <row r="119" spans="1:21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v>21600000</v>
      </c>
      <c r="H119" s="18">
        <v>0</v>
      </c>
      <c r="I119" s="18">
        <v>22600000</v>
      </c>
      <c r="J119" s="18">
        <v>22301481</v>
      </c>
      <c r="K119" s="18">
        <v>298519</v>
      </c>
      <c r="L119" s="19">
        <v>0</v>
      </c>
      <c r="M119" s="19">
        <v>50000</v>
      </c>
      <c r="N119" s="18">
        <v>22251481</v>
      </c>
      <c r="O119" s="18">
        <v>50000</v>
      </c>
      <c r="P119" s="18">
        <v>0</v>
      </c>
      <c r="Q119" s="18">
        <v>50000</v>
      </c>
      <c r="R119" s="18">
        <v>0</v>
      </c>
      <c r="S119" s="18">
        <v>50000</v>
      </c>
      <c r="T119" s="18">
        <v>0</v>
      </c>
      <c r="U119" s="18">
        <v>0</v>
      </c>
    </row>
    <row r="120" spans="1:21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v>0</v>
      </c>
      <c r="H120" s="15">
        <v>1000000000</v>
      </c>
      <c r="I120" s="15">
        <f t="shared" ref="I120:I123" si="11">+F120-H120</f>
        <v>9266000000</v>
      </c>
      <c r="J120" s="15">
        <v>0</v>
      </c>
      <c r="K120" s="15">
        <f>+K121+K124</f>
        <v>9266000000</v>
      </c>
      <c r="L120" s="16">
        <v>0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1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v>0</v>
      </c>
      <c r="H121" s="15">
        <v>0</v>
      </c>
      <c r="I121" s="15">
        <f t="shared" si="11"/>
        <v>255000000</v>
      </c>
      <c r="J121" s="15">
        <v>0</v>
      </c>
      <c r="K121" s="15"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1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v>0</v>
      </c>
      <c r="H122" s="15">
        <v>0</v>
      </c>
      <c r="I122" s="15">
        <f t="shared" si="11"/>
        <v>255000000</v>
      </c>
      <c r="J122" s="15">
        <v>0</v>
      </c>
      <c r="K122" s="15"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1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v>0</v>
      </c>
      <c r="H123" s="18">
        <v>0</v>
      </c>
      <c r="I123" s="18">
        <f t="shared" si="11"/>
        <v>255000000</v>
      </c>
      <c r="J123" s="18">
        <v>0</v>
      </c>
      <c r="K123" s="18"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1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v>0</v>
      </c>
      <c r="H124" s="15">
        <v>1000000000</v>
      </c>
      <c r="I124" s="15">
        <f t="shared" ref="I124" si="12">+F124-H124</f>
        <v>9011000000</v>
      </c>
      <c r="J124" s="15">
        <v>0</v>
      </c>
      <c r="K124" s="15">
        <f>K125+K127</f>
        <v>9011000000</v>
      </c>
      <c r="L124" s="16">
        <v>0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1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v>0</v>
      </c>
      <c r="H125" s="15">
        <v>0</v>
      </c>
      <c r="I125" s="15">
        <v>11000000</v>
      </c>
      <c r="J125" s="15">
        <v>0</v>
      </c>
      <c r="K125" s="15">
        <v>11000000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1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v>0</v>
      </c>
      <c r="H126" s="18">
        <v>0</v>
      </c>
      <c r="I126" s="18">
        <v>11000000</v>
      </c>
      <c r="J126" s="18">
        <v>0</v>
      </c>
      <c r="K126" s="18">
        <v>11000000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1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v>0</v>
      </c>
      <c r="H127" s="15">
        <v>1000000000</v>
      </c>
      <c r="I127" s="15">
        <f t="shared" ref="I127:I151" si="13">+F127-H127</f>
        <v>9000000000</v>
      </c>
      <c r="J127" s="15"/>
      <c r="K127" s="15">
        <f>+I127-J127</f>
        <v>9000000000</v>
      </c>
      <c r="L127" s="16"/>
      <c r="M127" s="16"/>
      <c r="N127" s="15"/>
      <c r="O127" s="15"/>
      <c r="P127" s="15"/>
      <c r="Q127" s="15"/>
      <c r="R127" s="15"/>
      <c r="S127" s="15"/>
      <c r="T127" s="15"/>
      <c r="U127" s="15"/>
    </row>
    <row r="128" spans="1:21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v>0</v>
      </c>
      <c r="H128" s="15">
        <v>1000000000</v>
      </c>
      <c r="I128" s="15">
        <f t="shared" si="13"/>
        <v>9000000000</v>
      </c>
      <c r="J128" s="15"/>
      <c r="K128" s="15">
        <f>+I128-J128</f>
        <v>9000000000</v>
      </c>
      <c r="L128" s="16"/>
      <c r="M128" s="16"/>
      <c r="N128" s="15"/>
      <c r="O128" s="15"/>
      <c r="P128" s="15"/>
      <c r="Q128" s="15"/>
      <c r="R128" s="15"/>
      <c r="S128" s="15"/>
      <c r="T128" s="15"/>
      <c r="U128" s="15"/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v>0</v>
      </c>
      <c r="H129" s="32">
        <v>7010004200</v>
      </c>
      <c r="I129" s="32">
        <f>+F129-H129</f>
        <v>34989995800</v>
      </c>
      <c r="J129" s="32">
        <v>14715389051.389999</v>
      </c>
      <c r="K129" s="32">
        <v>17799329998.610001</v>
      </c>
      <c r="L129" s="33">
        <v>0</v>
      </c>
      <c r="M129" s="33">
        <v>7358958514.3900003</v>
      </c>
      <c r="N129" s="32">
        <v>7356430537</v>
      </c>
      <c r="O129" s="32">
        <v>1261540053.22</v>
      </c>
      <c r="P129" s="32">
        <v>6097418461.1700001</v>
      </c>
      <c r="Q129" s="32">
        <v>1197740014.22</v>
      </c>
      <c r="R129" s="32">
        <v>63800039</v>
      </c>
      <c r="S129" s="32">
        <v>1197740014.22</v>
      </c>
      <c r="T129" s="32">
        <v>0</v>
      </c>
      <c r="U129" s="32">
        <v>452870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v>0</v>
      </c>
      <c r="H130" s="15">
        <v>2500000000</v>
      </c>
      <c r="I130" s="15">
        <f t="shared" si="13"/>
        <v>1000000000</v>
      </c>
      <c r="J130" s="15">
        <v>0</v>
      </c>
      <c r="K130" s="15">
        <v>1000000000</v>
      </c>
      <c r="L130" s="16">
        <v>0</v>
      </c>
      <c r="M130" s="16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v>0</v>
      </c>
      <c r="H131" s="15">
        <v>2500000000</v>
      </c>
      <c r="I131" s="15">
        <f t="shared" si="13"/>
        <v>1000000000</v>
      </c>
      <c r="J131" s="15">
        <v>0</v>
      </c>
      <c r="K131" s="15">
        <v>1000000000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v>0</v>
      </c>
      <c r="H132" s="18">
        <v>2500000000</v>
      </c>
      <c r="I132" s="18">
        <f t="shared" si="13"/>
        <v>1000000000</v>
      </c>
      <c r="J132" s="18">
        <v>0</v>
      </c>
      <c r="K132" s="18">
        <v>1000000000</v>
      </c>
      <c r="L132" s="19">
        <v>0</v>
      </c>
      <c r="M132" s="19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v>0</v>
      </c>
      <c r="H133" s="15">
        <v>0</v>
      </c>
      <c r="I133" s="15">
        <f t="shared" si="13"/>
        <v>9069603594</v>
      </c>
      <c r="J133" s="15">
        <v>1665431760.6700001</v>
      </c>
      <c r="K133" s="15">
        <v>6904171833.3299999</v>
      </c>
      <c r="L133" s="16">
        <v>0</v>
      </c>
      <c r="M133" s="16">
        <v>184252626.66999999</v>
      </c>
      <c r="N133" s="15">
        <v>1481179134</v>
      </c>
      <c r="O133" s="15">
        <v>1099263.3999999999</v>
      </c>
      <c r="P133" s="15">
        <v>183153363.27000001</v>
      </c>
      <c r="Q133" s="15">
        <v>1099263.3999999999</v>
      </c>
      <c r="R133" s="15">
        <v>0</v>
      </c>
      <c r="S133" s="15">
        <v>1099263.3999999999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v>0</v>
      </c>
      <c r="H134" s="15">
        <v>0</v>
      </c>
      <c r="I134" s="15">
        <f t="shared" si="13"/>
        <v>2500000000</v>
      </c>
      <c r="J134" s="15">
        <v>533523817.26999998</v>
      </c>
      <c r="K134" s="15">
        <v>1966476182.73</v>
      </c>
      <c r="L134" s="16">
        <v>0</v>
      </c>
      <c r="M134" s="16">
        <v>169256163.27000001</v>
      </c>
      <c r="N134" s="15">
        <v>364267654</v>
      </c>
      <c r="O134" s="15">
        <v>0</v>
      </c>
      <c r="P134" s="15">
        <v>169256163.27000001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v>0</v>
      </c>
      <c r="H135" s="18">
        <v>0</v>
      </c>
      <c r="I135" s="15">
        <f t="shared" si="13"/>
        <v>2500000000</v>
      </c>
      <c r="J135" s="18">
        <v>533523817.26999998</v>
      </c>
      <c r="K135" s="18">
        <v>1966476182.73</v>
      </c>
      <c r="L135" s="19">
        <v>0</v>
      </c>
      <c r="M135" s="19">
        <v>169256163.27000001</v>
      </c>
      <c r="N135" s="18">
        <v>364267654</v>
      </c>
      <c r="O135" s="18">
        <v>0</v>
      </c>
      <c r="P135" s="18">
        <v>169256163.27000001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v>0</v>
      </c>
      <c r="H136" s="15">
        <v>65000000</v>
      </c>
      <c r="I136" s="15">
        <f t="shared" si="13"/>
        <v>6504603594</v>
      </c>
      <c r="J136" s="15">
        <v>1131907943.4000001</v>
      </c>
      <c r="K136" s="15">
        <v>4937695650.6000004</v>
      </c>
      <c r="L136" s="16">
        <v>0</v>
      </c>
      <c r="M136" s="16">
        <v>14996463.4</v>
      </c>
      <c r="N136" s="15">
        <v>1116911480</v>
      </c>
      <c r="O136" s="15">
        <v>1099263.3999999999</v>
      </c>
      <c r="P136" s="15">
        <v>13897200</v>
      </c>
      <c r="Q136" s="15">
        <v>1099263.3999999999</v>
      </c>
      <c r="R136" s="15">
        <v>0</v>
      </c>
      <c r="S136" s="15">
        <v>1099263.3999999999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v>0</v>
      </c>
      <c r="H137" s="18">
        <v>65000000</v>
      </c>
      <c r="I137" s="18">
        <f t="shared" si="13"/>
        <v>6504603594</v>
      </c>
      <c r="J137" s="18">
        <v>1131907943.4000001</v>
      </c>
      <c r="K137" s="18">
        <v>4937695650.6000004</v>
      </c>
      <c r="L137" s="19">
        <v>0</v>
      </c>
      <c r="M137" s="19">
        <v>14996463.4</v>
      </c>
      <c r="N137" s="18">
        <v>1116911480</v>
      </c>
      <c r="O137" s="18">
        <v>1099263.3999999999</v>
      </c>
      <c r="P137" s="18">
        <v>13897200</v>
      </c>
      <c r="Q137" s="18">
        <v>1099263.3999999999</v>
      </c>
      <c r="R137" s="18">
        <v>0</v>
      </c>
      <c r="S137" s="18">
        <v>1099263.3999999999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v>0</v>
      </c>
      <c r="H138" s="15">
        <v>922000000</v>
      </c>
      <c r="I138" s="15">
        <f t="shared" si="13"/>
        <v>1605835050</v>
      </c>
      <c r="J138" s="15">
        <v>413508250</v>
      </c>
      <c r="K138" s="15">
        <v>1014326800</v>
      </c>
      <c r="L138" s="16">
        <v>0</v>
      </c>
      <c r="M138" s="16">
        <v>413508250</v>
      </c>
      <c r="N138" s="15">
        <v>0</v>
      </c>
      <c r="O138" s="15">
        <v>13508250</v>
      </c>
      <c r="P138" s="15">
        <v>400000000</v>
      </c>
      <c r="Q138" s="15">
        <v>4601946</v>
      </c>
      <c r="R138" s="15">
        <v>8906304</v>
      </c>
      <c r="S138" s="15">
        <v>4601946</v>
      </c>
      <c r="T138" s="15">
        <v>0</v>
      </c>
      <c r="U138" s="15">
        <v>0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v>0</v>
      </c>
      <c r="H139" s="15">
        <v>922000000</v>
      </c>
      <c r="I139" s="15">
        <f t="shared" si="13"/>
        <v>1605835050</v>
      </c>
      <c r="J139" s="15">
        <v>413508250</v>
      </c>
      <c r="K139" s="15">
        <v>1014326800</v>
      </c>
      <c r="L139" s="16">
        <v>0</v>
      </c>
      <c r="M139" s="16">
        <v>413508250</v>
      </c>
      <c r="N139" s="15">
        <v>0</v>
      </c>
      <c r="O139" s="15">
        <v>13508250</v>
      </c>
      <c r="P139" s="15">
        <v>400000000</v>
      </c>
      <c r="Q139" s="15">
        <v>4601946</v>
      </c>
      <c r="R139" s="15">
        <v>8906304</v>
      </c>
      <c r="S139" s="15">
        <v>4601946</v>
      </c>
      <c r="T139" s="15">
        <v>0</v>
      </c>
      <c r="U139" s="15">
        <v>0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v>0</v>
      </c>
      <c r="H140" s="18">
        <v>922000000</v>
      </c>
      <c r="I140" s="18">
        <f t="shared" si="13"/>
        <v>1605835050</v>
      </c>
      <c r="J140" s="18">
        <v>413508250</v>
      </c>
      <c r="K140" s="18">
        <v>1014326800</v>
      </c>
      <c r="L140" s="19">
        <v>0</v>
      </c>
      <c r="M140" s="19">
        <v>413508250</v>
      </c>
      <c r="N140" s="18">
        <v>0</v>
      </c>
      <c r="O140" s="18">
        <v>13508250</v>
      </c>
      <c r="P140" s="18">
        <v>400000000</v>
      </c>
      <c r="Q140" s="18">
        <v>4601946</v>
      </c>
      <c r="R140" s="18">
        <v>8906304</v>
      </c>
      <c r="S140" s="18">
        <v>4601946</v>
      </c>
      <c r="T140" s="18">
        <v>0</v>
      </c>
      <c r="U140" s="18">
        <v>0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v>0</v>
      </c>
      <c r="H141" s="15">
        <v>0</v>
      </c>
      <c r="I141" s="15">
        <f t="shared" si="13"/>
        <v>572164950</v>
      </c>
      <c r="J141" s="15">
        <v>223794296</v>
      </c>
      <c r="K141" s="15">
        <v>348370654</v>
      </c>
      <c r="L141" s="16">
        <v>0</v>
      </c>
      <c r="M141" s="16">
        <v>222888030</v>
      </c>
      <c r="N141" s="15">
        <v>906266</v>
      </c>
      <c r="O141" s="15">
        <v>25299888</v>
      </c>
      <c r="P141" s="15">
        <v>197588142</v>
      </c>
      <c r="Q141" s="15">
        <v>19548037</v>
      </c>
      <c r="R141" s="15">
        <v>5751851</v>
      </c>
      <c r="S141" s="15">
        <v>19548037</v>
      </c>
      <c r="T141" s="15">
        <v>0</v>
      </c>
      <c r="U141" s="15">
        <v>0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v>0</v>
      </c>
      <c r="H142" s="15">
        <v>0</v>
      </c>
      <c r="I142" s="15">
        <f t="shared" si="13"/>
        <v>572164950</v>
      </c>
      <c r="J142" s="15">
        <v>223794296</v>
      </c>
      <c r="K142" s="15">
        <v>348370654</v>
      </c>
      <c r="L142" s="16">
        <v>0</v>
      </c>
      <c r="M142" s="16">
        <v>222888030</v>
      </c>
      <c r="N142" s="15">
        <v>906266</v>
      </c>
      <c r="O142" s="15">
        <v>25299888</v>
      </c>
      <c r="P142" s="15">
        <v>197588142</v>
      </c>
      <c r="Q142" s="15">
        <v>19548037</v>
      </c>
      <c r="R142" s="15">
        <v>5751851</v>
      </c>
      <c r="S142" s="15">
        <v>19548037</v>
      </c>
      <c r="T142" s="15">
        <v>0</v>
      </c>
      <c r="U142" s="15">
        <v>0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v>0</v>
      </c>
      <c r="H143" s="18">
        <v>0</v>
      </c>
      <c r="I143" s="15">
        <f t="shared" si="13"/>
        <v>572164950</v>
      </c>
      <c r="J143" s="18">
        <v>223794296</v>
      </c>
      <c r="K143" s="18">
        <v>348370654</v>
      </c>
      <c r="L143" s="19">
        <v>0</v>
      </c>
      <c r="M143" s="19">
        <v>222888030</v>
      </c>
      <c r="N143" s="18">
        <v>906266</v>
      </c>
      <c r="O143" s="18">
        <v>25299888</v>
      </c>
      <c r="P143" s="18">
        <v>197588142</v>
      </c>
      <c r="Q143" s="18">
        <v>19548037</v>
      </c>
      <c r="R143" s="18">
        <v>5751851</v>
      </c>
      <c r="S143" s="18">
        <v>19548037</v>
      </c>
      <c r="T143" s="18">
        <v>0</v>
      </c>
      <c r="U143" s="18">
        <v>0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v>0</v>
      </c>
      <c r="H144" s="15">
        <v>1043004200</v>
      </c>
      <c r="I144" s="15">
        <f t="shared" si="13"/>
        <v>8456995800</v>
      </c>
      <c r="J144" s="15">
        <v>1890995044.72</v>
      </c>
      <c r="K144" s="15">
        <v>5513724005.2799997</v>
      </c>
      <c r="L144" s="16">
        <v>0</v>
      </c>
      <c r="M144" s="16">
        <v>1277964863.72</v>
      </c>
      <c r="N144" s="15">
        <v>613030181</v>
      </c>
      <c r="O144" s="15">
        <v>109818909.81999999</v>
      </c>
      <c r="P144" s="15">
        <v>1168145953.9000001</v>
      </c>
      <c r="Q144" s="15">
        <v>108598918.81999999</v>
      </c>
      <c r="R144" s="15">
        <v>1219991</v>
      </c>
      <c r="S144" s="15">
        <v>108598918.81999999</v>
      </c>
      <c r="T144" s="15">
        <v>0</v>
      </c>
      <c r="U144" s="15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v>0</v>
      </c>
      <c r="H145" s="15">
        <v>1043004200</v>
      </c>
      <c r="I145" s="15">
        <f t="shared" si="13"/>
        <v>8456995800</v>
      </c>
      <c r="J145" s="15">
        <v>1890995044.72</v>
      </c>
      <c r="K145" s="15">
        <v>5513724005.2799997</v>
      </c>
      <c r="L145" s="16">
        <v>0</v>
      </c>
      <c r="M145" s="16">
        <v>1277964863.72</v>
      </c>
      <c r="N145" s="15">
        <v>613030181</v>
      </c>
      <c r="O145" s="15">
        <v>109818909.81999999</v>
      </c>
      <c r="P145" s="15">
        <v>1168145953.9000001</v>
      </c>
      <c r="Q145" s="15">
        <v>108598918.81999999</v>
      </c>
      <c r="R145" s="15">
        <v>1219991</v>
      </c>
      <c r="S145" s="15">
        <v>108598918.81999999</v>
      </c>
      <c r="T145" s="15">
        <v>0</v>
      </c>
      <c r="U145" s="15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v>0</v>
      </c>
      <c r="H146" s="18">
        <v>1043004200</v>
      </c>
      <c r="I146" s="18">
        <f t="shared" si="13"/>
        <v>8456995800</v>
      </c>
      <c r="J146" s="18">
        <v>1890995044.72</v>
      </c>
      <c r="K146" s="18">
        <v>5513724005.2799997</v>
      </c>
      <c r="L146" s="19">
        <v>0</v>
      </c>
      <c r="M146" s="19">
        <v>1277964863.72</v>
      </c>
      <c r="N146" s="18">
        <v>613030181</v>
      </c>
      <c r="O146" s="18">
        <v>109818909.81999999</v>
      </c>
      <c r="P146" s="18">
        <v>1168145953.9000001</v>
      </c>
      <c r="Q146" s="18">
        <v>108598918.81999999</v>
      </c>
      <c r="R146" s="18">
        <v>1219991</v>
      </c>
      <c r="S146" s="18">
        <v>108598918.81999999</v>
      </c>
      <c r="T146" s="18">
        <v>0</v>
      </c>
      <c r="U146" s="18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v>0</v>
      </c>
      <c r="H147" s="15">
        <v>2290000000</v>
      </c>
      <c r="I147" s="15">
        <f t="shared" si="13"/>
        <v>14540396406</v>
      </c>
      <c r="J147" s="15">
        <v>10521659700</v>
      </c>
      <c r="K147" s="15">
        <v>3018736706</v>
      </c>
      <c r="L147" s="16">
        <v>0</v>
      </c>
      <c r="M147" s="16">
        <v>5260344744</v>
      </c>
      <c r="N147" s="15">
        <v>5261314956</v>
      </c>
      <c r="O147" s="15">
        <v>1111813742</v>
      </c>
      <c r="P147" s="15">
        <v>4148531002</v>
      </c>
      <c r="Q147" s="15">
        <v>1063891849</v>
      </c>
      <c r="R147" s="15">
        <v>47921893</v>
      </c>
      <c r="S147" s="15">
        <v>1063891849</v>
      </c>
      <c r="T147" s="15">
        <v>0</v>
      </c>
      <c r="U147" s="15">
        <v>452870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v>0</v>
      </c>
      <c r="H148" s="15">
        <v>2290000000</v>
      </c>
      <c r="I148" s="15">
        <f t="shared" si="13"/>
        <v>14340396406</v>
      </c>
      <c r="J148" s="15">
        <v>10521659700</v>
      </c>
      <c r="K148" s="15">
        <v>3008736706</v>
      </c>
      <c r="L148" s="16">
        <v>0</v>
      </c>
      <c r="M148" s="16">
        <v>5260344744</v>
      </c>
      <c r="N148" s="15">
        <v>5261314956</v>
      </c>
      <c r="O148" s="15">
        <v>1111813742</v>
      </c>
      <c r="P148" s="15">
        <v>4148531002</v>
      </c>
      <c r="Q148" s="15">
        <v>1063891849</v>
      </c>
      <c r="R148" s="15">
        <v>47921893</v>
      </c>
      <c r="S148" s="15">
        <v>1063891849</v>
      </c>
      <c r="T148" s="15">
        <v>0</v>
      </c>
      <c r="U148" s="15">
        <v>452870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v>0</v>
      </c>
      <c r="H149" s="18">
        <v>2290000000</v>
      </c>
      <c r="I149" s="18">
        <f t="shared" si="13"/>
        <v>14340396406</v>
      </c>
      <c r="J149" s="18">
        <v>10521659700</v>
      </c>
      <c r="K149" s="18">
        <v>3008736706</v>
      </c>
      <c r="L149" s="19">
        <v>0</v>
      </c>
      <c r="M149" s="19">
        <v>5260344744</v>
      </c>
      <c r="N149" s="18">
        <v>5261314956</v>
      </c>
      <c r="O149" s="18">
        <v>1111813742</v>
      </c>
      <c r="P149" s="18">
        <v>4148531002</v>
      </c>
      <c r="Q149" s="18">
        <v>1063891849</v>
      </c>
      <c r="R149" s="18">
        <v>47921893</v>
      </c>
      <c r="S149" s="18">
        <v>1063891849</v>
      </c>
      <c r="T149" s="18">
        <v>0</v>
      </c>
      <c r="U149" s="18">
        <v>452870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v>0</v>
      </c>
      <c r="H150" s="15">
        <v>190000000</v>
      </c>
      <c r="I150" s="15">
        <f t="shared" si="13"/>
        <v>10000000</v>
      </c>
      <c r="J150" s="15">
        <v>0</v>
      </c>
      <c r="K150" s="15">
        <v>10000000</v>
      </c>
      <c r="L150" s="16">
        <v>0</v>
      </c>
      <c r="M150" s="16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v>0</v>
      </c>
      <c r="H151" s="18">
        <v>190000000</v>
      </c>
      <c r="I151" s="18">
        <f t="shared" si="13"/>
        <v>10000000</v>
      </c>
      <c r="J151" s="18">
        <v>0</v>
      </c>
      <c r="K151" s="18">
        <v>10000000</v>
      </c>
      <c r="L151" s="19">
        <v>0</v>
      </c>
      <c r="M151" s="19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154"/>
  <sheetViews>
    <sheetView showGridLines="0" zoomScaleNormal="100" workbookViewId="0">
      <pane xSplit="1" ySplit="5" topLeftCell="B6" activePane="bottomRight" state="frozen"/>
      <selection pane="topRight" activeCell="H1" sqref="H1"/>
      <selection pane="bottomLeft" activeCell="A2" sqref="A2"/>
      <selection pane="bottomRight" activeCell="K118" sqref="K118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4.85546875" style="1" bestFit="1" customWidth="1"/>
    <col min="8" max="8" width="15.5703125" style="28" bestFit="1" customWidth="1"/>
    <col min="9" max="9" width="17.7109375" style="1" bestFit="1" customWidth="1"/>
    <col min="10" max="15" width="16.7109375" style="1" bestFit="1" customWidth="1"/>
    <col min="16" max="16" width="15.5703125" style="1" bestFit="1" customWidth="1"/>
    <col min="17" max="17" width="16.7109375" style="1" bestFit="1" customWidth="1"/>
    <col min="18" max="18" width="14.140625" style="1" bestFit="1" customWidth="1"/>
    <col min="19" max="19" width="16.7109375" style="1" bestFit="1" customWidth="1"/>
    <col min="20" max="21" width="13.1406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34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4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v>0</v>
      </c>
      <c r="H6" s="6">
        <f t="shared" ref="H6" si="0">+H7+H8</f>
        <v>1881681500</v>
      </c>
      <c r="I6" s="6">
        <f>+I7+I8</f>
        <v>100646413500</v>
      </c>
      <c r="J6" s="6">
        <f>+J7+J8</f>
        <v>75889724543.690002</v>
      </c>
      <c r="K6" s="6">
        <f>+K7+K8</f>
        <v>2352688956.3099995</v>
      </c>
      <c r="L6" s="6">
        <f>+L7+L8</f>
        <v>22155369016.629997</v>
      </c>
      <c r="M6" s="6">
        <f t="shared" ref="M6:U6" si="1">+M7+M8</f>
        <v>26918611266.540001</v>
      </c>
      <c r="N6" s="6">
        <f t="shared" si="1"/>
        <v>48971113277.150002</v>
      </c>
      <c r="O6" s="6">
        <f t="shared" si="1"/>
        <v>19518318704.290001</v>
      </c>
      <c r="P6" s="6">
        <f t="shared" si="1"/>
        <v>7400292562.25</v>
      </c>
      <c r="Q6" s="6">
        <f t="shared" si="1"/>
        <v>19352944890.290001</v>
      </c>
      <c r="R6" s="6">
        <f t="shared" si="1"/>
        <v>165373814</v>
      </c>
      <c r="S6" s="6">
        <f t="shared" si="1"/>
        <v>19335759785.290001</v>
      </c>
      <c r="T6" s="6">
        <f t="shared" si="1"/>
        <v>17185105</v>
      </c>
      <c r="U6" s="6">
        <f t="shared" si="1"/>
        <v>34608676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v>0</v>
      </c>
      <c r="H7" s="15">
        <f>+H9+H48+H120</f>
        <v>1881681500</v>
      </c>
      <c r="I7" s="15">
        <f>+I9+I48+I120</f>
        <v>99351948500</v>
      </c>
      <c r="J7" s="15">
        <f>+J9+J48+J120</f>
        <v>74727641894.889999</v>
      </c>
      <c r="K7" s="15">
        <f>+K9+K48+K120</f>
        <v>2220306605.1099997</v>
      </c>
      <c r="L7" s="15">
        <f>+L9+L48+L120</f>
        <v>22155369016.629997</v>
      </c>
      <c r="M7" s="15">
        <f t="shared" ref="M7:U7" si="2">+M9+M48+M120</f>
        <v>26586528617.740002</v>
      </c>
      <c r="N7" s="15">
        <f t="shared" si="2"/>
        <v>48141113277.150002</v>
      </c>
      <c r="O7" s="15">
        <f t="shared" si="2"/>
        <v>19417389735.490002</v>
      </c>
      <c r="P7" s="15">
        <f t="shared" si="2"/>
        <v>7169138882.25</v>
      </c>
      <c r="Q7" s="15">
        <f t="shared" si="2"/>
        <v>19261474889.490002</v>
      </c>
      <c r="R7" s="15">
        <f t="shared" si="2"/>
        <v>155914846</v>
      </c>
      <c r="S7" s="15">
        <f t="shared" si="2"/>
        <v>19244289784.490002</v>
      </c>
      <c r="T7" s="15">
        <f t="shared" si="2"/>
        <v>17185105</v>
      </c>
      <c r="U7" s="15">
        <f t="shared" si="2"/>
        <v>34608676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v>0</v>
      </c>
      <c r="H8" s="15">
        <f t="shared" ref="H8" si="3">+H49</f>
        <v>0</v>
      </c>
      <c r="I8" s="15">
        <f>+I49</f>
        <v>1294465000</v>
      </c>
      <c r="J8" s="15">
        <f>+J49</f>
        <v>1162082648.8</v>
      </c>
      <c r="K8" s="15">
        <f>+K49</f>
        <v>132382351.2</v>
      </c>
      <c r="L8" s="15">
        <f>+L49</f>
        <v>0</v>
      </c>
      <c r="M8" s="15">
        <f t="shared" ref="M8:U8" si="4">+M49</f>
        <v>332082648.80000001</v>
      </c>
      <c r="N8" s="15">
        <f t="shared" si="4"/>
        <v>830000000</v>
      </c>
      <c r="O8" s="15">
        <f t="shared" si="4"/>
        <v>100928968.8</v>
      </c>
      <c r="P8" s="15">
        <f t="shared" si="4"/>
        <v>231153680</v>
      </c>
      <c r="Q8" s="15">
        <f t="shared" si="4"/>
        <v>91470000.799999997</v>
      </c>
      <c r="R8" s="15">
        <f t="shared" si="4"/>
        <v>9458968</v>
      </c>
      <c r="S8" s="15">
        <f t="shared" si="4"/>
        <v>91470000.799999997</v>
      </c>
      <c r="T8" s="15">
        <f t="shared" si="4"/>
        <v>0</v>
      </c>
      <c r="U8" s="15">
        <f t="shared" si="4"/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v>0</v>
      </c>
      <c r="H9" s="15">
        <f t="shared" ref="H9" si="5">+H10</f>
        <v>344592500</v>
      </c>
      <c r="I9" s="15">
        <f>+I10</f>
        <v>79677257500</v>
      </c>
      <c r="J9" s="15">
        <f>+J10</f>
        <v>65090448032.379997</v>
      </c>
      <c r="K9" s="15">
        <f>+K10</f>
        <v>1182809467.6199999</v>
      </c>
      <c r="L9" s="15">
        <f>+L10</f>
        <v>13404000000</v>
      </c>
      <c r="M9" s="15">
        <f t="shared" ref="M9:U9" si="6">+M10</f>
        <v>21791104178.380001</v>
      </c>
      <c r="N9" s="15">
        <f t="shared" si="6"/>
        <v>43299343854</v>
      </c>
      <c r="O9" s="15">
        <f t="shared" si="6"/>
        <v>17338472420.470001</v>
      </c>
      <c r="P9" s="15">
        <f t="shared" si="6"/>
        <v>4452631757.9099998</v>
      </c>
      <c r="Q9" s="15">
        <f t="shared" si="6"/>
        <v>17338472420.470001</v>
      </c>
      <c r="R9" s="15">
        <f t="shared" si="6"/>
        <v>0</v>
      </c>
      <c r="S9" s="15">
        <f t="shared" si="6"/>
        <v>17338472420.470001</v>
      </c>
      <c r="T9" s="15">
        <f t="shared" si="6"/>
        <v>0</v>
      </c>
      <c r="U9" s="15">
        <f t="shared" si="6"/>
        <v>3615582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v>0</v>
      </c>
      <c r="H10" s="15">
        <f t="shared" ref="H10" si="7">+H11+H34+H37</f>
        <v>344592500</v>
      </c>
      <c r="I10" s="15">
        <f>+I11+I34+I37</f>
        <v>79677257500</v>
      </c>
      <c r="J10" s="15">
        <f>+J11+J34+J37</f>
        <v>65090448032.379997</v>
      </c>
      <c r="K10" s="15">
        <f>+K11+K34+K37</f>
        <v>1182809467.6199999</v>
      </c>
      <c r="L10" s="15">
        <f>+L11+L34+L37</f>
        <v>13404000000</v>
      </c>
      <c r="M10" s="15">
        <f t="shared" ref="M10:U10" si="8">+M11+M34+M37</f>
        <v>21791104178.380001</v>
      </c>
      <c r="N10" s="15">
        <f t="shared" si="8"/>
        <v>43299343854</v>
      </c>
      <c r="O10" s="15">
        <f t="shared" si="8"/>
        <v>17338472420.470001</v>
      </c>
      <c r="P10" s="15">
        <f t="shared" si="8"/>
        <v>4452631757.9099998</v>
      </c>
      <c r="Q10" s="15">
        <f t="shared" si="8"/>
        <v>17338472420.470001</v>
      </c>
      <c r="R10" s="15">
        <f t="shared" si="8"/>
        <v>0</v>
      </c>
      <c r="S10" s="15">
        <f t="shared" si="8"/>
        <v>17338472420.470001</v>
      </c>
      <c r="T10" s="15">
        <f t="shared" si="8"/>
        <v>0</v>
      </c>
      <c r="U10" s="15">
        <f t="shared" si="8"/>
        <v>3615582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v>0</v>
      </c>
      <c r="H11" s="15">
        <v>0</v>
      </c>
      <c r="I11" s="15">
        <f>+I12+I16+I19+I29+I33</f>
        <v>57243000000</v>
      </c>
      <c r="J11" s="15">
        <v>43839000000</v>
      </c>
      <c r="K11" s="15">
        <v>0</v>
      </c>
      <c r="L11" s="16">
        <v>13404000000</v>
      </c>
      <c r="M11" s="15">
        <f t="shared" ref="M11:U11" si="9">+M12+M16+M19+M29+M33</f>
        <v>12438923331</v>
      </c>
      <c r="N11" s="15">
        <f t="shared" si="9"/>
        <v>31400076669</v>
      </c>
      <c r="O11" s="15">
        <f t="shared" si="9"/>
        <v>12263533134.77</v>
      </c>
      <c r="P11" s="15">
        <f t="shared" si="9"/>
        <v>175390196.22999999</v>
      </c>
      <c r="Q11" s="15">
        <f t="shared" si="9"/>
        <v>12263533134.77</v>
      </c>
      <c r="R11" s="15">
        <f t="shared" si="9"/>
        <v>0</v>
      </c>
      <c r="S11" s="15">
        <f t="shared" si="9"/>
        <v>12263533134.77</v>
      </c>
      <c r="T11" s="15">
        <f t="shared" si="9"/>
        <v>0</v>
      </c>
      <c r="U11" s="15">
        <f t="shared" si="9"/>
        <v>3615582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v>0</v>
      </c>
      <c r="H12" s="15">
        <v>0</v>
      </c>
      <c r="I12" s="15">
        <v>34569000000</v>
      </c>
      <c r="J12" s="15">
        <v>34569000000</v>
      </c>
      <c r="K12" s="15">
        <v>0</v>
      </c>
      <c r="L12" s="16">
        <v>0</v>
      </c>
      <c r="M12" s="16">
        <v>11035831727</v>
      </c>
      <c r="N12" s="15">
        <v>23533168273</v>
      </c>
      <c r="O12" s="15">
        <v>10896838990.190001</v>
      </c>
      <c r="P12" s="15">
        <v>138992736.81</v>
      </c>
      <c r="Q12" s="15">
        <v>10896838990.190001</v>
      </c>
      <c r="R12" s="15">
        <v>0</v>
      </c>
      <c r="S12" s="15">
        <v>10896838990.190001</v>
      </c>
      <c r="T12" s="15">
        <v>0</v>
      </c>
      <c r="U12" s="15">
        <v>3615582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v>0</v>
      </c>
      <c r="H13" s="18">
        <v>0</v>
      </c>
      <c r="I13" s="18">
        <v>32392000000</v>
      </c>
      <c r="J13" s="18">
        <v>32392000000</v>
      </c>
      <c r="K13" s="18">
        <v>0</v>
      </c>
      <c r="L13" s="19">
        <v>0</v>
      </c>
      <c r="M13" s="19">
        <v>10513645221</v>
      </c>
      <c r="N13" s="18">
        <v>21878354779</v>
      </c>
      <c r="O13" s="18">
        <v>10386050307.82</v>
      </c>
      <c r="P13" s="18">
        <v>127594913.18000001</v>
      </c>
      <c r="Q13" s="18">
        <v>10386050307.82</v>
      </c>
      <c r="R13" s="18">
        <v>0</v>
      </c>
      <c r="S13" s="18">
        <v>10386050307.82</v>
      </c>
      <c r="T13" s="18">
        <v>0</v>
      </c>
      <c r="U13" s="18">
        <v>777512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376837192</v>
      </c>
      <c r="N14" s="18">
        <v>1550162808</v>
      </c>
      <c r="O14" s="18">
        <v>369244546.19999999</v>
      </c>
      <c r="P14" s="18">
        <v>7592645.7999999998</v>
      </c>
      <c r="Q14" s="18">
        <v>369244546.19999999</v>
      </c>
      <c r="R14" s="18">
        <v>0</v>
      </c>
      <c r="S14" s="18">
        <v>369244546.19999999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v>0</v>
      </c>
      <c r="H15" s="18">
        <v>0</v>
      </c>
      <c r="I15" s="18">
        <v>250000000</v>
      </c>
      <c r="J15" s="18">
        <v>250000000</v>
      </c>
      <c r="K15" s="18">
        <v>0</v>
      </c>
      <c r="L15" s="19">
        <v>0</v>
      </c>
      <c r="M15" s="19">
        <v>145349314</v>
      </c>
      <c r="N15" s="18">
        <v>104650686</v>
      </c>
      <c r="O15" s="18">
        <v>141544136.16999999</v>
      </c>
      <c r="P15" s="18">
        <v>3805177.83</v>
      </c>
      <c r="Q15" s="18">
        <v>141544136.16999999</v>
      </c>
      <c r="R15" s="18">
        <v>0</v>
      </c>
      <c r="S15" s="18">
        <v>141544136.16999999</v>
      </c>
      <c r="T15" s="18">
        <v>0</v>
      </c>
      <c r="U15" s="18">
        <v>2838070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v>0</v>
      </c>
      <c r="H16" s="15">
        <v>0</v>
      </c>
      <c r="I16" s="15">
        <v>745000000</v>
      </c>
      <c r="J16" s="15">
        <v>745000000</v>
      </c>
      <c r="K16" s="15">
        <v>0</v>
      </c>
      <c r="L16" s="16">
        <v>0</v>
      </c>
      <c r="M16" s="16">
        <v>212354586</v>
      </c>
      <c r="N16" s="15">
        <v>532645414</v>
      </c>
      <c r="O16" s="15">
        <v>209446438.81</v>
      </c>
      <c r="P16" s="15">
        <v>2908147.19</v>
      </c>
      <c r="Q16" s="15">
        <v>209446438.81</v>
      </c>
      <c r="R16" s="15">
        <v>0</v>
      </c>
      <c r="S16" s="15">
        <v>209446438.81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v>0</v>
      </c>
      <c r="H17" s="18">
        <v>0</v>
      </c>
      <c r="I17" s="18">
        <v>415000000</v>
      </c>
      <c r="J17" s="18">
        <v>415000000</v>
      </c>
      <c r="K17" s="18">
        <v>0</v>
      </c>
      <c r="L17" s="19">
        <v>0</v>
      </c>
      <c r="M17" s="19">
        <v>113077378</v>
      </c>
      <c r="N17" s="18">
        <v>301922622</v>
      </c>
      <c r="O17" s="18">
        <v>111450883.09999999</v>
      </c>
      <c r="P17" s="18">
        <v>1626494.9</v>
      </c>
      <c r="Q17" s="18">
        <v>111450883.09999999</v>
      </c>
      <c r="R17" s="18">
        <v>0</v>
      </c>
      <c r="S17" s="18">
        <v>111450883.09999999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v>0</v>
      </c>
      <c r="H18" s="18">
        <v>0</v>
      </c>
      <c r="I18" s="18">
        <v>330000000</v>
      </c>
      <c r="J18" s="18">
        <v>330000000</v>
      </c>
      <c r="K18" s="18">
        <v>0</v>
      </c>
      <c r="L18" s="19">
        <v>0</v>
      </c>
      <c r="M18" s="19">
        <v>99277208</v>
      </c>
      <c r="N18" s="18">
        <v>230722792</v>
      </c>
      <c r="O18" s="18">
        <v>97995555.709999993</v>
      </c>
      <c r="P18" s="18">
        <v>1281652.29</v>
      </c>
      <c r="Q18" s="18">
        <v>97995555.709999993</v>
      </c>
      <c r="R18" s="18">
        <v>0</v>
      </c>
      <c r="S18" s="18">
        <v>97995555.709999993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v>0</v>
      </c>
      <c r="H19" s="15">
        <v>0</v>
      </c>
      <c r="I19" s="15">
        <v>7688000000</v>
      </c>
      <c r="J19" s="15">
        <v>7688000000</v>
      </c>
      <c r="K19" s="15">
        <v>0</v>
      </c>
      <c r="L19" s="16">
        <v>0</v>
      </c>
      <c r="M19" s="16">
        <v>946533171</v>
      </c>
      <c r="N19" s="15">
        <v>6741466829</v>
      </c>
      <c r="O19" s="15">
        <v>916323089.90999997</v>
      </c>
      <c r="P19" s="15">
        <v>30210081.09</v>
      </c>
      <c r="Q19" s="15">
        <v>916323089.90999997</v>
      </c>
      <c r="R19" s="15">
        <v>0</v>
      </c>
      <c r="S19" s="15">
        <v>916323089.90999997</v>
      </c>
      <c r="T19" s="15">
        <v>0</v>
      </c>
      <c r="U19" s="15">
        <v>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v>0</v>
      </c>
      <c r="H20" s="18">
        <v>0</v>
      </c>
      <c r="I20" s="18">
        <v>1150000000</v>
      </c>
      <c r="J20" s="18">
        <v>1150000000</v>
      </c>
      <c r="K20" s="18">
        <v>0</v>
      </c>
      <c r="L20" s="19">
        <v>0</v>
      </c>
      <c r="M20" s="19">
        <v>405649142</v>
      </c>
      <c r="N20" s="18">
        <v>744350858</v>
      </c>
      <c r="O20" s="18">
        <v>401233277.35000002</v>
      </c>
      <c r="P20" s="18">
        <v>4415864.6500000004</v>
      </c>
      <c r="Q20" s="18">
        <v>401233277.35000002</v>
      </c>
      <c r="R20" s="18">
        <v>0</v>
      </c>
      <c r="S20" s="18">
        <v>401233277.35000002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v>0</v>
      </c>
      <c r="H21" s="18">
        <v>0</v>
      </c>
      <c r="I21" s="18">
        <v>216000000</v>
      </c>
      <c r="J21" s="18">
        <v>216000000</v>
      </c>
      <c r="K21" s="18">
        <v>0</v>
      </c>
      <c r="L21" s="19">
        <v>0</v>
      </c>
      <c r="M21" s="19">
        <v>35631152</v>
      </c>
      <c r="N21" s="18">
        <v>180368848</v>
      </c>
      <c r="O21" s="18">
        <v>34779756.060000002</v>
      </c>
      <c r="P21" s="18">
        <v>851395.94</v>
      </c>
      <c r="Q21" s="18">
        <v>34779756.060000002</v>
      </c>
      <c r="R21" s="18">
        <v>0</v>
      </c>
      <c r="S21" s="18">
        <v>34779756.060000002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v>0</v>
      </c>
      <c r="H22" s="18">
        <v>0</v>
      </c>
      <c r="I22" s="18">
        <v>40000000</v>
      </c>
      <c r="J22" s="18">
        <v>40000000</v>
      </c>
      <c r="K22" s="18">
        <v>0</v>
      </c>
      <c r="L22" s="19">
        <v>0</v>
      </c>
      <c r="M22" s="19">
        <v>9695491</v>
      </c>
      <c r="N22" s="18">
        <v>30304509</v>
      </c>
      <c r="O22" s="18">
        <v>9538529.5099999998</v>
      </c>
      <c r="P22" s="18">
        <v>156961.49</v>
      </c>
      <c r="Q22" s="18">
        <v>9538529.5099999998</v>
      </c>
      <c r="R22" s="18">
        <v>0</v>
      </c>
      <c r="S22" s="18">
        <v>9538529.5099999998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5649172</v>
      </c>
      <c r="N23" s="18">
        <v>24350828</v>
      </c>
      <c r="O23" s="18">
        <v>5531030.6699999999</v>
      </c>
      <c r="P23" s="18">
        <v>118141.33</v>
      </c>
      <c r="Q23" s="18">
        <v>5531030.6699999999</v>
      </c>
      <c r="R23" s="18">
        <v>0</v>
      </c>
      <c r="S23" s="18">
        <v>5531030.6699999999</v>
      </c>
      <c r="T23" s="18">
        <v>0</v>
      </c>
      <c r="U23" s="18">
        <v>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v>0</v>
      </c>
      <c r="H24" s="18">
        <v>0</v>
      </c>
      <c r="I24" s="18">
        <v>1897000000</v>
      </c>
      <c r="J24" s="18">
        <v>1897000000</v>
      </c>
      <c r="K24" s="18">
        <v>0</v>
      </c>
      <c r="L24" s="19">
        <v>0</v>
      </c>
      <c r="M24" s="19">
        <v>27349661</v>
      </c>
      <c r="N24" s="18">
        <v>1869650339</v>
      </c>
      <c r="O24" s="18">
        <v>19793838.879999999</v>
      </c>
      <c r="P24" s="18">
        <v>7555822.1200000001</v>
      </c>
      <c r="Q24" s="18">
        <v>19793838.879999999</v>
      </c>
      <c r="R24" s="18">
        <v>0</v>
      </c>
      <c r="S24" s="18">
        <v>19793838.879999999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v>0</v>
      </c>
      <c r="H25" s="18">
        <v>0</v>
      </c>
      <c r="I25" s="18">
        <v>1765000000</v>
      </c>
      <c r="J25" s="18">
        <v>1765000000</v>
      </c>
      <c r="K25" s="18">
        <v>0</v>
      </c>
      <c r="L25" s="19">
        <v>0</v>
      </c>
      <c r="M25" s="19">
        <v>286756585</v>
      </c>
      <c r="N25" s="18">
        <v>1478243415</v>
      </c>
      <c r="O25" s="18">
        <v>279799958.97000003</v>
      </c>
      <c r="P25" s="18">
        <v>6956626.0300000003</v>
      </c>
      <c r="Q25" s="18">
        <v>279799958.97000003</v>
      </c>
      <c r="R25" s="18">
        <v>0</v>
      </c>
      <c r="S25" s="18">
        <v>279799958.97000003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v>0</v>
      </c>
      <c r="H26" s="18">
        <v>0</v>
      </c>
      <c r="I26" s="18">
        <v>1922000000</v>
      </c>
      <c r="J26" s="18">
        <v>1922000000</v>
      </c>
      <c r="K26" s="18">
        <v>0</v>
      </c>
      <c r="L26" s="19">
        <v>0</v>
      </c>
      <c r="M26" s="19">
        <v>16464169</v>
      </c>
      <c r="N26" s="18">
        <v>1905535831</v>
      </c>
      <c r="O26" s="18">
        <v>8933505.6500000004</v>
      </c>
      <c r="P26" s="18">
        <v>7530663.3499999996</v>
      </c>
      <c r="Q26" s="18">
        <v>8933505.6500000004</v>
      </c>
      <c r="R26" s="18">
        <v>0</v>
      </c>
      <c r="S26" s="18">
        <v>8933505.6500000004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v>0</v>
      </c>
      <c r="H27" s="18">
        <v>0</v>
      </c>
      <c r="I27" s="18">
        <v>608000000</v>
      </c>
      <c r="J27" s="18">
        <v>608000000</v>
      </c>
      <c r="K27" s="18">
        <v>0</v>
      </c>
      <c r="L27" s="19">
        <v>0</v>
      </c>
      <c r="M27" s="19">
        <v>159098755</v>
      </c>
      <c r="N27" s="18">
        <v>448901245</v>
      </c>
      <c r="O27" s="18">
        <v>156713192.81999999</v>
      </c>
      <c r="P27" s="18">
        <v>2385562.1800000002</v>
      </c>
      <c r="Q27" s="18">
        <v>156713192.81999999</v>
      </c>
      <c r="R27" s="18">
        <v>0</v>
      </c>
      <c r="S27" s="18">
        <v>156713192.81999999</v>
      </c>
      <c r="T27" s="18">
        <v>0</v>
      </c>
      <c r="U27" s="18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v>0</v>
      </c>
      <c r="H28" s="18">
        <v>0</v>
      </c>
      <c r="I28" s="18">
        <v>60000000</v>
      </c>
      <c r="J28" s="18">
        <v>60000000</v>
      </c>
      <c r="K28" s="18">
        <v>0</v>
      </c>
      <c r="L28" s="19">
        <v>0</v>
      </c>
      <c r="M28" s="19">
        <v>239044</v>
      </c>
      <c r="N28" s="18">
        <v>59760956</v>
      </c>
      <c r="O28" s="18">
        <v>0</v>
      </c>
      <c r="P28" s="18">
        <v>239044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v>0</v>
      </c>
      <c r="H29" s="15">
        <v>0</v>
      </c>
      <c r="I29" s="15">
        <v>837000000</v>
      </c>
      <c r="J29" s="15">
        <v>837000000</v>
      </c>
      <c r="K29" s="15">
        <v>0</v>
      </c>
      <c r="L29" s="16">
        <v>0</v>
      </c>
      <c r="M29" s="16">
        <v>244203847</v>
      </c>
      <c r="N29" s="15">
        <v>592796153</v>
      </c>
      <c r="O29" s="15">
        <v>240924615.86000001</v>
      </c>
      <c r="P29" s="15">
        <v>3279231.14</v>
      </c>
      <c r="Q29" s="15">
        <v>240924615.86000001</v>
      </c>
      <c r="R29" s="15">
        <v>0</v>
      </c>
      <c r="S29" s="15">
        <v>240924615.86000001</v>
      </c>
      <c r="T29" s="15">
        <v>0</v>
      </c>
      <c r="U29" s="15">
        <v>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v>0</v>
      </c>
      <c r="H30" s="18">
        <v>0</v>
      </c>
      <c r="I30" s="18">
        <v>70000000</v>
      </c>
      <c r="J30" s="18">
        <v>70000000</v>
      </c>
      <c r="K30" s="18">
        <v>0</v>
      </c>
      <c r="L30" s="19">
        <v>0</v>
      </c>
      <c r="M30" s="19">
        <v>17869198</v>
      </c>
      <c r="N30" s="18">
        <v>52130802</v>
      </c>
      <c r="O30" s="18">
        <v>17594914.809999999</v>
      </c>
      <c r="P30" s="18">
        <v>274283.19</v>
      </c>
      <c r="Q30" s="18">
        <v>17594914.809999999</v>
      </c>
      <c r="R30" s="18">
        <v>0</v>
      </c>
      <c r="S30" s="18">
        <v>17594914.809999999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v>0</v>
      </c>
      <c r="H31" s="18">
        <v>0</v>
      </c>
      <c r="I31" s="18">
        <v>536000000</v>
      </c>
      <c r="J31" s="18">
        <v>536000000</v>
      </c>
      <c r="K31" s="18">
        <v>0</v>
      </c>
      <c r="L31" s="19">
        <v>0</v>
      </c>
      <c r="M31" s="19">
        <v>169543238</v>
      </c>
      <c r="N31" s="18">
        <v>366456762</v>
      </c>
      <c r="O31" s="18">
        <v>167443269.08000001</v>
      </c>
      <c r="P31" s="18">
        <v>2099968.92</v>
      </c>
      <c r="Q31" s="18">
        <v>167443269.08000001</v>
      </c>
      <c r="R31" s="18">
        <v>0</v>
      </c>
      <c r="S31" s="18">
        <v>167443269.08000001</v>
      </c>
      <c r="T31" s="18">
        <v>0</v>
      </c>
      <c r="U31" s="18">
        <v>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v>0</v>
      </c>
      <c r="H32" s="18">
        <v>0</v>
      </c>
      <c r="I32" s="18">
        <v>231000000</v>
      </c>
      <c r="J32" s="18">
        <v>231000000</v>
      </c>
      <c r="K32" s="18">
        <v>0</v>
      </c>
      <c r="L32" s="19">
        <v>0</v>
      </c>
      <c r="M32" s="19">
        <v>56791411</v>
      </c>
      <c r="N32" s="18">
        <v>174208589</v>
      </c>
      <c r="O32" s="18">
        <v>55886431.969999999</v>
      </c>
      <c r="P32" s="18">
        <v>904979.03</v>
      </c>
      <c r="Q32" s="18">
        <v>55886431.969999999</v>
      </c>
      <c r="R32" s="18">
        <v>0</v>
      </c>
      <c r="S32" s="18">
        <v>55886431.969999999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v>0</v>
      </c>
      <c r="H33" s="15">
        <v>0</v>
      </c>
      <c r="I33" s="15">
        <v>13404000000</v>
      </c>
      <c r="J33" s="15">
        <v>0</v>
      </c>
      <c r="K33" s="15">
        <v>0</v>
      </c>
      <c r="L33" s="16">
        <v>13404000000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v>0</v>
      </c>
      <c r="H34" s="15">
        <v>344592500</v>
      </c>
      <c r="I34" s="15">
        <v>6547257500</v>
      </c>
      <c r="J34" s="15">
        <v>5364448032.3800001</v>
      </c>
      <c r="K34" s="15">
        <v>1182809467.6199999</v>
      </c>
      <c r="L34" s="16">
        <v>0</v>
      </c>
      <c r="M34" s="16">
        <v>4283321247.3800001</v>
      </c>
      <c r="N34" s="15">
        <v>1081126785</v>
      </c>
      <c r="O34" s="15">
        <v>393389168.66000003</v>
      </c>
      <c r="P34" s="15">
        <v>3889932078.7199998</v>
      </c>
      <c r="Q34" s="15">
        <v>393389168.66000003</v>
      </c>
      <c r="R34" s="15">
        <v>0</v>
      </c>
      <c r="S34" s="15">
        <v>393389168.66000003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v>0</v>
      </c>
      <c r="H35" s="18">
        <v>344592500</v>
      </c>
      <c r="I35" s="18">
        <v>5754257500</v>
      </c>
      <c r="J35" s="18">
        <v>5083727480.1199999</v>
      </c>
      <c r="K35" s="18">
        <v>670530019.88</v>
      </c>
      <c r="L35" s="19">
        <v>0</v>
      </c>
      <c r="M35" s="19">
        <v>4010438641.1199999</v>
      </c>
      <c r="N35" s="18">
        <v>1073288839</v>
      </c>
      <c r="O35" s="18">
        <v>365220578.39999998</v>
      </c>
      <c r="P35" s="18">
        <v>3645218062.7199998</v>
      </c>
      <c r="Q35" s="18">
        <v>365220578.39999998</v>
      </c>
      <c r="R35" s="18">
        <v>0</v>
      </c>
      <c r="S35" s="18">
        <v>365220578.39999998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v>0</v>
      </c>
      <c r="H36" s="18">
        <v>0</v>
      </c>
      <c r="I36" s="18">
        <v>793000000</v>
      </c>
      <c r="J36" s="18">
        <v>280720552.25999999</v>
      </c>
      <c r="K36" s="18">
        <v>512279447.74000001</v>
      </c>
      <c r="L36" s="19">
        <v>0</v>
      </c>
      <c r="M36" s="19">
        <v>272882606.25999999</v>
      </c>
      <c r="N36" s="18">
        <v>7837946</v>
      </c>
      <c r="O36" s="18">
        <v>28168590.260000002</v>
      </c>
      <c r="P36" s="18">
        <v>244714016</v>
      </c>
      <c r="Q36" s="18">
        <v>28168590.260000002</v>
      </c>
      <c r="R36" s="18">
        <v>0</v>
      </c>
      <c r="S36" s="18">
        <v>28168590.260000002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v>0</v>
      </c>
      <c r="H37" s="15">
        <v>0</v>
      </c>
      <c r="I37" s="15">
        <v>15887000000</v>
      </c>
      <c r="J37" s="15">
        <v>15887000000</v>
      </c>
      <c r="K37" s="15">
        <v>0</v>
      </c>
      <c r="L37" s="16">
        <v>0</v>
      </c>
      <c r="M37" s="16">
        <v>5068859600</v>
      </c>
      <c r="N37" s="15">
        <v>10818140400</v>
      </c>
      <c r="O37" s="15">
        <v>4681550117.04</v>
      </c>
      <c r="P37" s="15">
        <v>387309482.95999998</v>
      </c>
      <c r="Q37" s="15">
        <v>4681550117.04</v>
      </c>
      <c r="R37" s="15">
        <v>0</v>
      </c>
      <c r="S37" s="15">
        <v>4681550117.04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v>0</v>
      </c>
      <c r="H38" s="15">
        <v>0</v>
      </c>
      <c r="I38" s="15">
        <v>7250000000</v>
      </c>
      <c r="J38" s="15">
        <v>7250000000</v>
      </c>
      <c r="K38" s="15">
        <v>0</v>
      </c>
      <c r="L38" s="16">
        <v>0</v>
      </c>
      <c r="M38" s="16">
        <v>2327947862</v>
      </c>
      <c r="N38" s="15">
        <v>4922052138</v>
      </c>
      <c r="O38" s="15">
        <v>2302056653.1700001</v>
      </c>
      <c r="P38" s="15">
        <v>25891208.829999998</v>
      </c>
      <c r="Q38" s="15">
        <v>2302056653.1700001</v>
      </c>
      <c r="R38" s="15">
        <v>0</v>
      </c>
      <c r="S38" s="15">
        <v>2302056653.1700001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v>0</v>
      </c>
      <c r="H39" s="18">
        <v>0</v>
      </c>
      <c r="I39" s="18">
        <v>1574000000</v>
      </c>
      <c r="J39" s="18">
        <v>1574000000</v>
      </c>
      <c r="K39" s="18">
        <v>0</v>
      </c>
      <c r="L39" s="19">
        <v>0</v>
      </c>
      <c r="M39" s="19">
        <v>475130616</v>
      </c>
      <c r="N39" s="18">
        <v>1098869384</v>
      </c>
      <c r="O39" s="18">
        <v>469419736</v>
      </c>
      <c r="P39" s="18">
        <v>5710880</v>
      </c>
      <c r="Q39" s="18">
        <v>469419736</v>
      </c>
      <c r="R39" s="18">
        <v>0</v>
      </c>
      <c r="S39" s="18">
        <v>469419736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v>0</v>
      </c>
      <c r="H40" s="18">
        <v>0</v>
      </c>
      <c r="I40" s="18">
        <v>2583000000</v>
      </c>
      <c r="J40" s="18">
        <v>2583000000</v>
      </c>
      <c r="K40" s="18">
        <v>0</v>
      </c>
      <c r="L40" s="19">
        <v>0</v>
      </c>
      <c r="M40" s="19">
        <v>818963937</v>
      </c>
      <c r="N40" s="18">
        <v>1764036063</v>
      </c>
      <c r="O40" s="18">
        <v>809770654</v>
      </c>
      <c r="P40" s="18">
        <v>9193283</v>
      </c>
      <c r="Q40" s="18">
        <v>809770654</v>
      </c>
      <c r="R40" s="18">
        <v>0</v>
      </c>
      <c r="S40" s="18">
        <v>809770654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v>0</v>
      </c>
      <c r="H41" s="18">
        <v>0</v>
      </c>
      <c r="I41" s="18">
        <v>3093000000</v>
      </c>
      <c r="J41" s="18">
        <v>3093000000</v>
      </c>
      <c r="K41" s="18">
        <v>0</v>
      </c>
      <c r="L41" s="19">
        <v>0</v>
      </c>
      <c r="M41" s="19">
        <v>1033853309</v>
      </c>
      <c r="N41" s="18">
        <v>2059146691</v>
      </c>
      <c r="O41" s="18">
        <v>1022866263.17</v>
      </c>
      <c r="P41" s="18">
        <v>10987045.83</v>
      </c>
      <c r="Q41" s="18">
        <v>1022866263.17</v>
      </c>
      <c r="R41" s="18">
        <v>0</v>
      </c>
      <c r="S41" s="18">
        <v>1022866263.17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v>0</v>
      </c>
      <c r="H42" s="15">
        <v>0</v>
      </c>
      <c r="I42" s="15">
        <v>6669000000</v>
      </c>
      <c r="J42" s="15">
        <v>6669000000</v>
      </c>
      <c r="K42" s="15">
        <v>0</v>
      </c>
      <c r="L42" s="16">
        <v>0</v>
      </c>
      <c r="M42" s="16">
        <v>2146981801</v>
      </c>
      <c r="N42" s="15">
        <v>4522018199</v>
      </c>
      <c r="O42" s="15">
        <v>1792704135.0699999</v>
      </c>
      <c r="P42" s="15">
        <v>354277665.93000001</v>
      </c>
      <c r="Q42" s="15">
        <v>1792704135.0699999</v>
      </c>
      <c r="R42" s="15">
        <v>0</v>
      </c>
      <c r="S42" s="15">
        <v>1792704135.0699999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v>0</v>
      </c>
      <c r="H43" s="18">
        <v>0</v>
      </c>
      <c r="I43" s="18">
        <v>3514000000</v>
      </c>
      <c r="J43" s="18">
        <v>3514000000</v>
      </c>
      <c r="K43" s="18">
        <v>0</v>
      </c>
      <c r="L43" s="19">
        <v>0</v>
      </c>
      <c r="M43" s="19">
        <v>1038853180</v>
      </c>
      <c r="N43" s="18">
        <v>2475146820</v>
      </c>
      <c r="O43" s="18">
        <v>695746804.62</v>
      </c>
      <c r="P43" s="18">
        <v>343106375.38</v>
      </c>
      <c r="Q43" s="18">
        <v>695746804.62</v>
      </c>
      <c r="R43" s="18">
        <v>0</v>
      </c>
      <c r="S43" s="18">
        <v>695746804.62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v>0</v>
      </c>
      <c r="H44" s="18">
        <v>0</v>
      </c>
      <c r="I44" s="18">
        <v>1783000000</v>
      </c>
      <c r="J44" s="18">
        <v>1783000000</v>
      </c>
      <c r="K44" s="18">
        <v>0</v>
      </c>
      <c r="L44" s="19">
        <v>0</v>
      </c>
      <c r="M44" s="19">
        <v>642068586</v>
      </c>
      <c r="N44" s="18">
        <v>1140931414</v>
      </c>
      <c r="O44" s="18">
        <v>635808459.25</v>
      </c>
      <c r="P44" s="18">
        <v>6260126.75</v>
      </c>
      <c r="Q44" s="18">
        <v>635808459.25</v>
      </c>
      <c r="R44" s="18">
        <v>0</v>
      </c>
      <c r="S44" s="18">
        <v>635808459.25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v>0</v>
      </c>
      <c r="H45" s="18">
        <v>0</v>
      </c>
      <c r="I45" s="18">
        <v>1372000000</v>
      </c>
      <c r="J45" s="18">
        <v>1372000000</v>
      </c>
      <c r="K45" s="18">
        <v>0</v>
      </c>
      <c r="L45" s="19">
        <v>0</v>
      </c>
      <c r="M45" s="19">
        <v>466060035</v>
      </c>
      <c r="N45" s="18">
        <v>905939965</v>
      </c>
      <c r="O45" s="18">
        <v>461148871.19999999</v>
      </c>
      <c r="P45" s="18">
        <v>4911163.8</v>
      </c>
      <c r="Q45" s="18">
        <v>461148871.19999999</v>
      </c>
      <c r="R45" s="18">
        <v>0</v>
      </c>
      <c r="S45" s="18">
        <v>461148871.19999999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v>0</v>
      </c>
      <c r="H46" s="18">
        <v>0</v>
      </c>
      <c r="I46" s="18">
        <v>1181000000</v>
      </c>
      <c r="J46" s="18">
        <v>1181000000</v>
      </c>
      <c r="K46" s="18">
        <v>0</v>
      </c>
      <c r="L46" s="19">
        <v>0</v>
      </c>
      <c r="M46" s="19">
        <v>356382879</v>
      </c>
      <c r="N46" s="18">
        <v>824617121</v>
      </c>
      <c r="O46" s="18">
        <v>352097674.80000001</v>
      </c>
      <c r="P46" s="18">
        <v>4285204.2</v>
      </c>
      <c r="Q46" s="18">
        <v>352097674.80000001</v>
      </c>
      <c r="R46" s="18">
        <v>0</v>
      </c>
      <c r="S46" s="18">
        <v>352097674.80000001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v>0</v>
      </c>
      <c r="H47" s="18">
        <v>0</v>
      </c>
      <c r="I47" s="18">
        <v>787000000</v>
      </c>
      <c r="J47" s="18">
        <v>787000000</v>
      </c>
      <c r="K47" s="18">
        <v>0</v>
      </c>
      <c r="L47" s="19">
        <v>0</v>
      </c>
      <c r="M47" s="19">
        <v>237547058</v>
      </c>
      <c r="N47" s="18">
        <v>549452942</v>
      </c>
      <c r="O47" s="18">
        <v>234691654</v>
      </c>
      <c r="P47" s="18">
        <v>2855404</v>
      </c>
      <c r="Q47" s="18">
        <v>234691654</v>
      </c>
      <c r="R47" s="18">
        <v>0</v>
      </c>
      <c r="S47" s="18">
        <v>234691654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v>0</v>
      </c>
      <c r="H48" s="15">
        <v>537089000</v>
      </c>
      <c r="I48" s="15">
        <v>10408691000</v>
      </c>
      <c r="J48" s="15">
        <v>9637193862.5100002</v>
      </c>
      <c r="K48" s="15">
        <v>771497137.49000001</v>
      </c>
      <c r="L48" s="16">
        <v>0</v>
      </c>
      <c r="M48" s="16">
        <v>4795424439.3599997</v>
      </c>
      <c r="N48" s="15">
        <v>4841769423.1499996</v>
      </c>
      <c r="O48" s="15">
        <v>2078917315.02</v>
      </c>
      <c r="P48" s="15">
        <v>2716507124.3400002</v>
      </c>
      <c r="Q48" s="15">
        <v>1923002469.02</v>
      </c>
      <c r="R48" s="15">
        <v>155914846</v>
      </c>
      <c r="S48" s="15">
        <v>1905817364.02</v>
      </c>
      <c r="T48" s="15">
        <v>17185105</v>
      </c>
      <c r="U48" s="15">
        <v>30993094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v>0</v>
      </c>
      <c r="H49" s="15">
        <v>0</v>
      </c>
      <c r="I49" s="15">
        <v>1294465000</v>
      </c>
      <c r="J49" s="15">
        <v>1162082648.8</v>
      </c>
      <c r="K49" s="15">
        <v>132382351.2</v>
      </c>
      <c r="L49" s="16">
        <v>0</v>
      </c>
      <c r="M49" s="16">
        <v>332082648.80000001</v>
      </c>
      <c r="N49" s="15">
        <v>830000000</v>
      </c>
      <c r="O49" s="15">
        <v>100928968.8</v>
      </c>
      <c r="P49" s="15">
        <v>231153680</v>
      </c>
      <c r="Q49" s="15">
        <v>91470000.799999997</v>
      </c>
      <c r="R49" s="15">
        <v>9458968</v>
      </c>
      <c r="S49" s="15">
        <v>91470000.799999997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v>0</v>
      </c>
      <c r="H50" s="15">
        <v>537089000</v>
      </c>
      <c r="I50" s="15">
        <v>10408691000</v>
      </c>
      <c r="J50" s="15">
        <v>9637193862.5100002</v>
      </c>
      <c r="K50" s="15">
        <v>771497137.49000001</v>
      </c>
      <c r="L50" s="16">
        <v>0</v>
      </c>
      <c r="M50" s="16">
        <v>4795424439.3599997</v>
      </c>
      <c r="N50" s="15">
        <v>4841769423.1499996</v>
      </c>
      <c r="O50" s="15">
        <v>2078917315.02</v>
      </c>
      <c r="P50" s="15">
        <v>2716507124.3400002</v>
      </c>
      <c r="Q50" s="15">
        <v>1923002469.02</v>
      </c>
      <c r="R50" s="15">
        <v>155914846</v>
      </c>
      <c r="S50" s="15">
        <v>1905817364.02</v>
      </c>
      <c r="T50" s="15">
        <v>17185105</v>
      </c>
      <c r="U50" s="15">
        <v>30993094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v>0</v>
      </c>
      <c r="H51" s="15">
        <v>0</v>
      </c>
      <c r="I51" s="15">
        <v>1294465000</v>
      </c>
      <c r="J51" s="15">
        <v>1162082648.8</v>
      </c>
      <c r="K51" s="15">
        <v>132382351.2</v>
      </c>
      <c r="L51" s="16">
        <v>0</v>
      </c>
      <c r="M51" s="16">
        <v>332082648.80000001</v>
      </c>
      <c r="N51" s="15">
        <v>830000000</v>
      </c>
      <c r="O51" s="15">
        <v>100928968.8</v>
      </c>
      <c r="P51" s="15">
        <v>231153680</v>
      </c>
      <c r="Q51" s="15">
        <v>91470000.799999997</v>
      </c>
      <c r="R51" s="15">
        <v>9458968</v>
      </c>
      <c r="S51" s="15">
        <v>91470000.799999997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v>0</v>
      </c>
      <c r="H52" s="15">
        <v>0</v>
      </c>
      <c r="I52" s="15">
        <v>204000000</v>
      </c>
      <c r="J52" s="15">
        <v>139058434.31999999</v>
      </c>
      <c r="K52" s="15">
        <v>64941565.68</v>
      </c>
      <c r="L52" s="16">
        <v>0</v>
      </c>
      <c r="M52" s="16">
        <v>139058434.31999999</v>
      </c>
      <c r="N52" s="15">
        <v>0</v>
      </c>
      <c r="O52" s="15">
        <v>139058434.31999999</v>
      </c>
      <c r="P52" s="15">
        <v>0</v>
      </c>
      <c r="Q52" s="15">
        <v>139058434.31999999</v>
      </c>
      <c r="R52" s="15">
        <v>0</v>
      </c>
      <c r="S52" s="15">
        <v>139058434.31999999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v>0</v>
      </c>
      <c r="H53" s="15">
        <v>0</v>
      </c>
      <c r="I53" s="15">
        <v>204000000</v>
      </c>
      <c r="J53" s="15">
        <v>139058434.31999999</v>
      </c>
      <c r="K53" s="15">
        <v>64941565.68</v>
      </c>
      <c r="L53" s="16">
        <v>0</v>
      </c>
      <c r="M53" s="16">
        <v>139058434.31999999</v>
      </c>
      <c r="N53" s="15">
        <v>0</v>
      </c>
      <c r="O53" s="15">
        <v>139058434.31999999</v>
      </c>
      <c r="P53" s="15">
        <v>0</v>
      </c>
      <c r="Q53" s="15">
        <v>139058434.31999999</v>
      </c>
      <c r="R53" s="15">
        <v>0</v>
      </c>
      <c r="S53" s="15">
        <v>139058434.31999999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v>0</v>
      </c>
      <c r="H54" s="18">
        <v>0</v>
      </c>
      <c r="I54" s="18">
        <v>1700000</v>
      </c>
      <c r="J54" s="18">
        <v>1513028</v>
      </c>
      <c r="K54" s="18">
        <v>186972</v>
      </c>
      <c r="L54" s="19">
        <v>0</v>
      </c>
      <c r="M54" s="19">
        <v>1513028</v>
      </c>
      <c r="N54" s="18">
        <v>0</v>
      </c>
      <c r="O54" s="18">
        <v>1513028</v>
      </c>
      <c r="P54" s="18">
        <v>0</v>
      </c>
      <c r="Q54" s="18">
        <v>1513028</v>
      </c>
      <c r="R54" s="18">
        <v>0</v>
      </c>
      <c r="S54" s="18">
        <v>1513028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v>0</v>
      </c>
      <c r="H55" s="18">
        <v>0</v>
      </c>
      <c r="I55" s="18">
        <v>182300000</v>
      </c>
      <c r="J55" s="18">
        <v>125368191.52</v>
      </c>
      <c r="K55" s="18">
        <v>56931808.479999997</v>
      </c>
      <c r="L55" s="19">
        <v>0</v>
      </c>
      <c r="M55" s="19">
        <v>125368191.52</v>
      </c>
      <c r="N55" s="18">
        <v>0</v>
      </c>
      <c r="O55" s="18">
        <v>125368191.52</v>
      </c>
      <c r="P55" s="18">
        <v>0</v>
      </c>
      <c r="Q55" s="18">
        <v>125368191.52</v>
      </c>
      <c r="R55" s="18">
        <v>0</v>
      </c>
      <c r="S55" s="18">
        <v>125368191.52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v>0</v>
      </c>
      <c r="H57" s="15">
        <v>537089000</v>
      </c>
      <c r="I57" s="15">
        <v>10204691000</v>
      </c>
      <c r="J57" s="15">
        <v>9498135428.1900005</v>
      </c>
      <c r="K57" s="15">
        <v>706555571.80999994</v>
      </c>
      <c r="L57" s="16">
        <v>0</v>
      </c>
      <c r="M57" s="16">
        <v>4656366005.04</v>
      </c>
      <c r="N57" s="15">
        <v>4841769423.1499996</v>
      </c>
      <c r="O57" s="15">
        <v>1939858880.7</v>
      </c>
      <c r="P57" s="15">
        <v>2716507124.3400002</v>
      </c>
      <c r="Q57" s="15">
        <v>1783944034.7</v>
      </c>
      <c r="R57" s="15">
        <v>155914846</v>
      </c>
      <c r="S57" s="15">
        <v>1766758929.7</v>
      </c>
      <c r="T57" s="15">
        <v>17185105</v>
      </c>
      <c r="U57" s="15">
        <v>30993094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v>0</v>
      </c>
      <c r="H58" s="15">
        <v>0</v>
      </c>
      <c r="I58" s="15">
        <v>1294465000</v>
      </c>
      <c r="J58" s="15">
        <v>1162082648.8</v>
      </c>
      <c r="K58" s="15">
        <v>132382351.2</v>
      </c>
      <c r="L58" s="16">
        <v>0</v>
      </c>
      <c r="M58" s="16">
        <v>332082648.80000001</v>
      </c>
      <c r="N58" s="15">
        <v>830000000</v>
      </c>
      <c r="O58" s="15">
        <v>100928968.8</v>
      </c>
      <c r="P58" s="15">
        <v>231153680</v>
      </c>
      <c r="Q58" s="15">
        <v>91470000.799999997</v>
      </c>
      <c r="R58" s="15">
        <v>9458968</v>
      </c>
      <c r="S58" s="15">
        <v>91470000.799999997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v>207818800</v>
      </c>
      <c r="H59" s="15">
        <v>0</v>
      </c>
      <c r="I59" s="15">
        <v>245818800</v>
      </c>
      <c r="J59" s="15">
        <v>208716668</v>
      </c>
      <c r="K59" s="15">
        <v>37102132</v>
      </c>
      <c r="L59" s="16">
        <v>0</v>
      </c>
      <c r="M59" s="16">
        <v>2398999</v>
      </c>
      <c r="N59" s="15">
        <v>206317669</v>
      </c>
      <c r="O59" s="15">
        <v>2398999</v>
      </c>
      <c r="P59" s="15">
        <v>0</v>
      </c>
      <c r="Q59" s="15">
        <v>2398999</v>
      </c>
      <c r="R59" s="15">
        <v>0</v>
      </c>
      <c r="S59" s="15">
        <v>2398999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v>0</v>
      </c>
      <c r="H60" s="18">
        <v>0</v>
      </c>
      <c r="I60" s="18">
        <v>1000000</v>
      </c>
      <c r="J60" s="18">
        <v>1000000</v>
      </c>
      <c r="K60" s="18">
        <v>0</v>
      </c>
      <c r="L60" s="19">
        <v>0</v>
      </c>
      <c r="M60" s="19">
        <v>0</v>
      </c>
      <c r="N60" s="18">
        <v>1000000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v>2500000</v>
      </c>
      <c r="H62" s="18">
        <v>0</v>
      </c>
      <c r="I62" s="18">
        <v>3500000</v>
      </c>
      <c r="J62" s="18">
        <v>2398999</v>
      </c>
      <c r="K62" s="18">
        <v>1101001</v>
      </c>
      <c r="L62" s="19">
        <v>0</v>
      </c>
      <c r="M62" s="19">
        <v>2398999</v>
      </c>
      <c r="N62" s="18">
        <v>0</v>
      </c>
      <c r="O62" s="18">
        <v>2398999</v>
      </c>
      <c r="P62" s="18">
        <v>0</v>
      </c>
      <c r="Q62" s="18">
        <v>2398999</v>
      </c>
      <c r="R62" s="18">
        <v>0</v>
      </c>
      <c r="S62" s="18">
        <v>2398999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v>205318800</v>
      </c>
      <c r="H63" s="18">
        <v>0</v>
      </c>
      <c r="I63" s="18">
        <v>206318800</v>
      </c>
      <c r="J63" s="18">
        <v>205317669</v>
      </c>
      <c r="K63" s="18">
        <v>1001131</v>
      </c>
      <c r="L63" s="19">
        <v>0</v>
      </c>
      <c r="M63" s="19">
        <v>0</v>
      </c>
      <c r="N63" s="18">
        <v>205317669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v>0</v>
      </c>
      <c r="H68" s="15">
        <v>0</v>
      </c>
      <c r="I68" s="15">
        <v>616000000</v>
      </c>
      <c r="J68" s="15">
        <v>568889916.27999997</v>
      </c>
      <c r="K68" s="15">
        <v>47110083.719999999</v>
      </c>
      <c r="L68" s="16">
        <v>0</v>
      </c>
      <c r="M68" s="16">
        <v>174374192.13</v>
      </c>
      <c r="N68" s="15">
        <v>394515724.14999998</v>
      </c>
      <c r="O68" s="15">
        <v>10364253.279999999</v>
      </c>
      <c r="P68" s="15">
        <v>164009938.84999999</v>
      </c>
      <c r="Q68" s="15">
        <v>10364253.279999999</v>
      </c>
      <c r="R68" s="15">
        <v>0</v>
      </c>
      <c r="S68" s="15">
        <v>10364253.279999999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v>0</v>
      </c>
      <c r="H69" s="18">
        <v>0</v>
      </c>
      <c r="I69" s="18">
        <v>50000000</v>
      </c>
      <c r="J69" s="18">
        <v>49150657.539999999</v>
      </c>
      <c r="K69" s="18">
        <v>849342.46</v>
      </c>
      <c r="L69" s="19">
        <v>0</v>
      </c>
      <c r="M69" s="19">
        <v>49150657.539999999</v>
      </c>
      <c r="N69" s="18">
        <v>0</v>
      </c>
      <c r="O69" s="18">
        <v>150657.54</v>
      </c>
      <c r="P69" s="18">
        <v>49000000</v>
      </c>
      <c r="Q69" s="18">
        <v>150657.54</v>
      </c>
      <c r="R69" s="18">
        <v>0</v>
      </c>
      <c r="S69" s="18">
        <v>150657.54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v>0</v>
      </c>
      <c r="H70" s="18">
        <v>0</v>
      </c>
      <c r="I70" s="18">
        <v>150000000</v>
      </c>
      <c r="J70" s="18">
        <v>149400000</v>
      </c>
      <c r="K70" s="18">
        <v>600000</v>
      </c>
      <c r="L70" s="19">
        <v>0</v>
      </c>
      <c r="M70" s="19">
        <v>0</v>
      </c>
      <c r="N70" s="18">
        <v>149400000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v>0</v>
      </c>
      <c r="H71" s="18">
        <v>0</v>
      </c>
      <c r="I71" s="18">
        <v>2000000</v>
      </c>
      <c r="J71" s="18">
        <v>0</v>
      </c>
      <c r="K71" s="18">
        <v>2000000</v>
      </c>
      <c r="L71" s="19">
        <v>0</v>
      </c>
      <c r="M71" s="19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v>0</v>
      </c>
      <c r="H72" s="18">
        <v>0</v>
      </c>
      <c r="I72" s="18">
        <v>370000000</v>
      </c>
      <c r="J72" s="18">
        <v>356845859.63999999</v>
      </c>
      <c r="K72" s="18">
        <v>13154140.359999999</v>
      </c>
      <c r="L72" s="19">
        <v>0</v>
      </c>
      <c r="M72" s="19">
        <v>117418798.48999999</v>
      </c>
      <c r="N72" s="18">
        <v>239427061.15000001</v>
      </c>
      <c r="O72" s="18">
        <v>2408859.64</v>
      </c>
      <c r="P72" s="18">
        <v>115009938.84999999</v>
      </c>
      <c r="Q72" s="18">
        <v>2408859.64</v>
      </c>
      <c r="R72" s="18">
        <v>0</v>
      </c>
      <c r="S72" s="18">
        <v>2408859.64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v>0</v>
      </c>
      <c r="H73" s="18">
        <v>0</v>
      </c>
      <c r="I73" s="18">
        <v>2000000</v>
      </c>
      <c r="J73" s="18">
        <v>900000</v>
      </c>
      <c r="K73" s="18">
        <v>1100000</v>
      </c>
      <c r="L73" s="19">
        <v>0</v>
      </c>
      <c r="M73" s="19">
        <v>900000</v>
      </c>
      <c r="N73" s="18">
        <v>0</v>
      </c>
      <c r="O73" s="18">
        <v>900000</v>
      </c>
      <c r="P73" s="18">
        <v>0</v>
      </c>
      <c r="Q73" s="18">
        <v>900000</v>
      </c>
      <c r="R73" s="18">
        <v>0</v>
      </c>
      <c r="S73" s="18">
        <v>900000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v>0</v>
      </c>
      <c r="H74" s="18">
        <v>0</v>
      </c>
      <c r="I74" s="18">
        <v>15000000</v>
      </c>
      <c r="J74" s="18">
        <v>3783572.9</v>
      </c>
      <c r="K74" s="18">
        <v>11216427.1</v>
      </c>
      <c r="L74" s="19">
        <v>0</v>
      </c>
      <c r="M74" s="19">
        <v>3783572.9</v>
      </c>
      <c r="N74" s="18">
        <v>0</v>
      </c>
      <c r="O74" s="18">
        <v>3783572.9</v>
      </c>
      <c r="P74" s="18">
        <v>0</v>
      </c>
      <c r="Q74" s="18">
        <v>3783572.9</v>
      </c>
      <c r="R74" s="18">
        <v>0</v>
      </c>
      <c r="S74" s="18">
        <v>3783572.9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v>0</v>
      </c>
      <c r="H75" s="18">
        <v>0</v>
      </c>
      <c r="I75" s="18">
        <v>20000000</v>
      </c>
      <c r="J75" s="18">
        <v>5988663</v>
      </c>
      <c r="K75" s="18">
        <v>14011337</v>
      </c>
      <c r="L75" s="19">
        <v>0</v>
      </c>
      <c r="M75" s="19">
        <v>300000</v>
      </c>
      <c r="N75" s="18">
        <v>5688663</v>
      </c>
      <c r="O75" s="18">
        <v>300000</v>
      </c>
      <c r="P75" s="18">
        <v>0</v>
      </c>
      <c r="Q75" s="18">
        <v>300000</v>
      </c>
      <c r="R75" s="18">
        <v>0</v>
      </c>
      <c r="S75" s="18">
        <v>300000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v>0</v>
      </c>
      <c r="H77" s="18">
        <v>0</v>
      </c>
      <c r="I77" s="18">
        <v>6000000</v>
      </c>
      <c r="J77" s="18">
        <v>2821163.2</v>
      </c>
      <c r="K77" s="18">
        <v>3178836.8</v>
      </c>
      <c r="L77" s="19">
        <v>0</v>
      </c>
      <c r="M77" s="19">
        <v>2821163.2</v>
      </c>
      <c r="N77" s="18">
        <v>0</v>
      </c>
      <c r="O77" s="18">
        <v>2821163.2</v>
      </c>
      <c r="P77" s="18">
        <v>0</v>
      </c>
      <c r="Q77" s="18">
        <v>2821163.2</v>
      </c>
      <c r="R77" s="18">
        <v>0</v>
      </c>
      <c r="S77" s="18">
        <v>2821163.2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v>254800000</v>
      </c>
      <c r="H78" s="15">
        <v>537089000</v>
      </c>
      <c r="I78" s="15">
        <v>3913211000</v>
      </c>
      <c r="J78" s="15">
        <v>3837354928.8699999</v>
      </c>
      <c r="K78" s="15">
        <v>75856071.129999995</v>
      </c>
      <c r="L78" s="16">
        <v>0</v>
      </c>
      <c r="M78" s="16">
        <v>1091509895.8699999</v>
      </c>
      <c r="N78" s="15">
        <v>2745845033</v>
      </c>
      <c r="O78" s="15">
        <v>485155276.81</v>
      </c>
      <c r="P78" s="15">
        <v>606354619.05999994</v>
      </c>
      <c r="Q78" s="15">
        <v>485155276.81</v>
      </c>
      <c r="R78" s="15">
        <v>0</v>
      </c>
      <c r="S78" s="15">
        <v>485155276.81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v>0</v>
      </c>
      <c r="H79" s="18">
        <v>0</v>
      </c>
      <c r="I79" s="18">
        <v>400000000</v>
      </c>
      <c r="J79" s="18">
        <v>382295907.31999999</v>
      </c>
      <c r="K79" s="18">
        <v>17704092.68</v>
      </c>
      <c r="L79" s="19">
        <v>0</v>
      </c>
      <c r="M79" s="19">
        <v>14137727.32</v>
      </c>
      <c r="N79" s="18">
        <v>368158180</v>
      </c>
      <c r="O79" s="18">
        <v>14137727.32</v>
      </c>
      <c r="P79" s="18">
        <v>0</v>
      </c>
      <c r="Q79" s="18">
        <v>14137727.32</v>
      </c>
      <c r="R79" s="18">
        <v>0</v>
      </c>
      <c r="S79" s="18">
        <v>14137727.32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v>0</v>
      </c>
      <c r="H80" s="18">
        <v>0</v>
      </c>
      <c r="I80" s="18">
        <v>40000000</v>
      </c>
      <c r="J80" s="18">
        <v>16374848.4</v>
      </c>
      <c r="K80" s="18">
        <v>23625151.600000001</v>
      </c>
      <c r="L80" s="19">
        <v>0</v>
      </c>
      <c r="M80" s="19">
        <v>4715996.4000000004</v>
      </c>
      <c r="N80" s="18">
        <v>11658852</v>
      </c>
      <c r="O80" s="18">
        <v>4715996.4000000004</v>
      </c>
      <c r="P80" s="18">
        <v>0</v>
      </c>
      <c r="Q80" s="18">
        <v>4715996.4000000004</v>
      </c>
      <c r="R80" s="18">
        <v>0</v>
      </c>
      <c r="S80" s="18">
        <v>4715996.4000000004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v>220000000</v>
      </c>
      <c r="H81" s="18">
        <v>0</v>
      </c>
      <c r="I81" s="18">
        <v>420000000</v>
      </c>
      <c r="J81" s="18">
        <v>408893794</v>
      </c>
      <c r="K81" s="18">
        <v>11106206</v>
      </c>
      <c r="L81" s="19">
        <v>0</v>
      </c>
      <c r="M81" s="19">
        <v>0</v>
      </c>
      <c r="N81" s="18">
        <v>408893794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v>0</v>
      </c>
      <c r="H82" s="18">
        <v>0</v>
      </c>
      <c r="I82" s="18">
        <v>55000000</v>
      </c>
      <c r="J82" s="18">
        <v>52196659.880000003</v>
      </c>
      <c r="K82" s="18">
        <v>2803340.12</v>
      </c>
      <c r="L82" s="19">
        <v>0</v>
      </c>
      <c r="M82" s="19">
        <v>196659.88</v>
      </c>
      <c r="N82" s="18">
        <v>52000000</v>
      </c>
      <c r="O82" s="18">
        <v>196659.88</v>
      </c>
      <c r="P82" s="18">
        <v>0</v>
      </c>
      <c r="Q82" s="18">
        <v>196659.88</v>
      </c>
      <c r="R82" s="18">
        <v>0</v>
      </c>
      <c r="S82" s="18">
        <v>196659.88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v>0</v>
      </c>
      <c r="H83" s="18">
        <v>537089000</v>
      </c>
      <c r="I83" s="18">
        <v>1162911000</v>
      </c>
      <c r="J83" s="18">
        <v>1160711698.21</v>
      </c>
      <c r="K83" s="18">
        <v>2199301.79</v>
      </c>
      <c r="L83" s="19">
        <v>0</v>
      </c>
      <c r="M83" s="19">
        <v>450090378.20999998</v>
      </c>
      <c r="N83" s="18">
        <v>710621320</v>
      </c>
      <c r="O83" s="18">
        <v>207362717.49000001</v>
      </c>
      <c r="P83" s="18">
        <v>242727660.72</v>
      </c>
      <c r="Q83" s="18">
        <v>207362717.49000001</v>
      </c>
      <c r="R83" s="18">
        <v>0</v>
      </c>
      <c r="S83" s="18">
        <v>207362717.49000001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v>0</v>
      </c>
      <c r="H84" s="18">
        <v>0</v>
      </c>
      <c r="I84" s="18">
        <v>1800000000</v>
      </c>
      <c r="J84" s="18">
        <v>1782082021.0599999</v>
      </c>
      <c r="K84" s="18">
        <v>17917978.940000001</v>
      </c>
      <c r="L84" s="19">
        <v>0</v>
      </c>
      <c r="M84" s="19">
        <v>587569134.05999994</v>
      </c>
      <c r="N84" s="18">
        <v>1194512887</v>
      </c>
      <c r="O84" s="18">
        <v>258742175.72</v>
      </c>
      <c r="P84" s="18">
        <v>328826958.33999997</v>
      </c>
      <c r="Q84" s="18">
        <v>258742175.72</v>
      </c>
      <c r="R84" s="18">
        <v>0</v>
      </c>
      <c r="S84" s="18">
        <v>258742175.72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v>34800000</v>
      </c>
      <c r="H85" s="18">
        <v>0</v>
      </c>
      <c r="I85" s="18">
        <v>35300000</v>
      </c>
      <c r="J85" s="18">
        <v>34800000</v>
      </c>
      <c r="K85" s="18">
        <v>500000</v>
      </c>
      <c r="L85" s="19">
        <v>0</v>
      </c>
      <c r="M85" s="19">
        <v>34800000</v>
      </c>
      <c r="N85" s="18">
        <v>0</v>
      </c>
      <c r="O85" s="18">
        <v>0</v>
      </c>
      <c r="P85" s="18">
        <v>34800000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v>-459418800</v>
      </c>
      <c r="H86" s="15">
        <v>0</v>
      </c>
      <c r="I86" s="15">
        <v>1812581200</v>
      </c>
      <c r="J86" s="15">
        <v>1747171591.6600001</v>
      </c>
      <c r="K86" s="15">
        <v>65409608.340000004</v>
      </c>
      <c r="L86" s="16">
        <v>0</v>
      </c>
      <c r="M86" s="16">
        <v>1171791871.6600001</v>
      </c>
      <c r="N86" s="15">
        <v>575379720</v>
      </c>
      <c r="O86" s="15">
        <v>213907068.59999999</v>
      </c>
      <c r="P86" s="15">
        <v>957884803.05999994</v>
      </c>
      <c r="Q86" s="15">
        <v>141026791.59999999</v>
      </c>
      <c r="R86" s="15">
        <v>72880277</v>
      </c>
      <c r="S86" s="15">
        <v>141026791.59999999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v>0</v>
      </c>
      <c r="H87" s="18">
        <v>0</v>
      </c>
      <c r="I87" s="18">
        <v>450000000</v>
      </c>
      <c r="J87" s="18">
        <v>401284537.60000002</v>
      </c>
      <c r="K87" s="18">
        <v>48715462.399999999</v>
      </c>
      <c r="L87" s="19">
        <v>0</v>
      </c>
      <c r="M87" s="19">
        <v>401284537.60000002</v>
      </c>
      <c r="N87" s="18">
        <v>0</v>
      </c>
      <c r="O87" s="18">
        <v>28455014.600000001</v>
      </c>
      <c r="P87" s="18">
        <v>372829523</v>
      </c>
      <c r="Q87" s="18">
        <v>1284537.6000000001</v>
      </c>
      <c r="R87" s="18">
        <v>27170477</v>
      </c>
      <c r="S87" s="18">
        <v>1284537.6000000001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v>0</v>
      </c>
      <c r="H88" s="18"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v>-459418800</v>
      </c>
      <c r="H89" s="18">
        <v>0</v>
      </c>
      <c r="I89" s="18">
        <v>1340581200</v>
      </c>
      <c r="J89" s="18">
        <v>1340580376.8599999</v>
      </c>
      <c r="K89" s="18">
        <v>823.14</v>
      </c>
      <c r="L89" s="19">
        <v>0</v>
      </c>
      <c r="M89" s="19">
        <v>765200656.86000001</v>
      </c>
      <c r="N89" s="18">
        <v>575379720</v>
      </c>
      <c r="O89" s="18">
        <v>180145376.80000001</v>
      </c>
      <c r="P89" s="18">
        <v>585055280.05999994</v>
      </c>
      <c r="Q89" s="18">
        <v>134435576.80000001</v>
      </c>
      <c r="R89" s="18">
        <v>45709800</v>
      </c>
      <c r="S89" s="18">
        <v>134435576.80000001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v>0</v>
      </c>
      <c r="H90" s="18">
        <v>0</v>
      </c>
      <c r="I90" s="18">
        <v>12000000</v>
      </c>
      <c r="J90" s="18">
        <v>5306677.2</v>
      </c>
      <c r="K90" s="18">
        <v>6693322.7999999998</v>
      </c>
      <c r="L90" s="19">
        <v>0</v>
      </c>
      <c r="M90" s="19">
        <v>5306677.2</v>
      </c>
      <c r="N90" s="18">
        <v>0</v>
      </c>
      <c r="O90" s="18">
        <v>5306677.2</v>
      </c>
      <c r="P90" s="18">
        <v>0</v>
      </c>
      <c r="Q90" s="18">
        <v>5306677.2</v>
      </c>
      <c r="R90" s="18">
        <v>0</v>
      </c>
      <c r="S90" s="18">
        <v>5306677.2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v>-34800000</v>
      </c>
      <c r="H91" s="15">
        <v>0</v>
      </c>
      <c r="I91" s="15">
        <v>55200000</v>
      </c>
      <c r="J91" s="15">
        <v>52366264.32</v>
      </c>
      <c r="K91" s="15">
        <v>2833735.6800000002</v>
      </c>
      <c r="L91" s="16">
        <v>0</v>
      </c>
      <c r="M91" s="16">
        <v>52366264.32</v>
      </c>
      <c r="N91" s="15">
        <v>0</v>
      </c>
      <c r="O91" s="15">
        <v>1446264.32</v>
      </c>
      <c r="P91" s="15">
        <v>50920000</v>
      </c>
      <c r="Q91" s="15">
        <v>1446264.32</v>
      </c>
      <c r="R91" s="15">
        <v>0</v>
      </c>
      <c r="S91" s="15">
        <v>1446264.32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v>-34800000</v>
      </c>
      <c r="H92" s="18">
        <v>0</v>
      </c>
      <c r="I92" s="18">
        <v>35200000</v>
      </c>
      <c r="J92" s="18">
        <v>34920000</v>
      </c>
      <c r="K92" s="18">
        <v>280000</v>
      </c>
      <c r="L92" s="19">
        <v>0</v>
      </c>
      <c r="M92" s="19">
        <v>34920000</v>
      </c>
      <c r="N92" s="18">
        <v>0</v>
      </c>
      <c r="O92" s="18">
        <v>0</v>
      </c>
      <c r="P92" s="18">
        <v>34920000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v>0</v>
      </c>
      <c r="H93" s="18">
        <v>0</v>
      </c>
      <c r="I93" s="18">
        <v>20000000</v>
      </c>
      <c r="J93" s="18">
        <v>17446264.32</v>
      </c>
      <c r="K93" s="18">
        <v>2553735.6800000002</v>
      </c>
      <c r="L93" s="19">
        <v>0</v>
      </c>
      <c r="M93" s="19">
        <v>17446264.32</v>
      </c>
      <c r="N93" s="18">
        <v>0</v>
      </c>
      <c r="O93" s="18">
        <v>1446264.32</v>
      </c>
      <c r="P93" s="18">
        <v>16000000</v>
      </c>
      <c r="Q93" s="18">
        <v>1446264.32</v>
      </c>
      <c r="R93" s="18">
        <v>0</v>
      </c>
      <c r="S93" s="18">
        <v>1446264.32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v>0</v>
      </c>
      <c r="H94" s="15">
        <v>0</v>
      </c>
      <c r="I94" s="15">
        <v>988000000</v>
      </c>
      <c r="J94" s="15">
        <v>871973913</v>
      </c>
      <c r="K94" s="15">
        <v>116026087</v>
      </c>
      <c r="L94" s="16">
        <v>0</v>
      </c>
      <c r="M94" s="16">
        <v>258724090</v>
      </c>
      <c r="N94" s="15">
        <v>613249823</v>
      </c>
      <c r="O94" s="15">
        <v>257641242.63</v>
      </c>
      <c r="P94" s="15">
        <v>1082847.3700000001</v>
      </c>
      <c r="Q94" s="15">
        <v>257641242.63</v>
      </c>
      <c r="R94" s="15">
        <v>0</v>
      </c>
      <c r="S94" s="15">
        <v>241337534.63</v>
      </c>
      <c r="T94" s="15">
        <v>16303708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v>0</v>
      </c>
      <c r="H95" s="18">
        <v>0</v>
      </c>
      <c r="I95" s="18">
        <v>120000000</v>
      </c>
      <c r="J95" s="18">
        <v>88820638.400000006</v>
      </c>
      <c r="K95" s="18">
        <v>31179361.600000001</v>
      </c>
      <c r="L95" s="19">
        <v>0</v>
      </c>
      <c r="M95" s="19">
        <v>22164155.399999999</v>
      </c>
      <c r="N95" s="18">
        <v>66656483</v>
      </c>
      <c r="O95" s="18">
        <v>22013484.859999999</v>
      </c>
      <c r="P95" s="18">
        <v>150670.54</v>
      </c>
      <c r="Q95" s="18">
        <v>22013484.859999999</v>
      </c>
      <c r="R95" s="18">
        <v>0</v>
      </c>
      <c r="S95" s="18">
        <v>22013484.859999999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v>0</v>
      </c>
      <c r="H96" s="18">
        <v>0</v>
      </c>
      <c r="I96" s="18">
        <v>550000000</v>
      </c>
      <c r="J96" s="18">
        <v>525822755.89999998</v>
      </c>
      <c r="K96" s="18">
        <v>24177244.100000001</v>
      </c>
      <c r="L96" s="19">
        <v>0</v>
      </c>
      <c r="M96" s="19">
        <v>169424163.90000001</v>
      </c>
      <c r="N96" s="18">
        <v>356398592</v>
      </c>
      <c r="O96" s="18">
        <v>168657346.69</v>
      </c>
      <c r="P96" s="18">
        <v>766817.21</v>
      </c>
      <c r="Q96" s="18">
        <v>168657346.69</v>
      </c>
      <c r="R96" s="18">
        <v>0</v>
      </c>
      <c r="S96" s="18">
        <v>152377938.69</v>
      </c>
      <c r="T96" s="18">
        <v>16279408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v>0</v>
      </c>
      <c r="H97" s="18">
        <v>0</v>
      </c>
      <c r="I97" s="18">
        <v>2000000</v>
      </c>
      <c r="J97" s="18">
        <v>207989.96</v>
      </c>
      <c r="K97" s="18">
        <v>1792010.04</v>
      </c>
      <c r="L97" s="19">
        <v>0</v>
      </c>
      <c r="M97" s="19">
        <v>207989.96</v>
      </c>
      <c r="N97" s="18">
        <v>0</v>
      </c>
      <c r="O97" s="18">
        <v>206911.56</v>
      </c>
      <c r="P97" s="18">
        <v>1078.4000000000001</v>
      </c>
      <c r="Q97" s="18">
        <v>206911.56</v>
      </c>
      <c r="R97" s="18">
        <v>0</v>
      </c>
      <c r="S97" s="18">
        <v>182611.56</v>
      </c>
      <c r="T97" s="18">
        <v>24300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v>0</v>
      </c>
      <c r="H98" s="18">
        <v>0</v>
      </c>
      <c r="I98" s="18">
        <v>17000000</v>
      </c>
      <c r="J98" s="18">
        <v>4204156.8600000003</v>
      </c>
      <c r="K98" s="18">
        <v>12795843.140000001</v>
      </c>
      <c r="L98" s="19">
        <v>0</v>
      </c>
      <c r="M98" s="19">
        <v>4204156.8600000003</v>
      </c>
      <c r="N98" s="18">
        <v>0</v>
      </c>
      <c r="O98" s="18">
        <v>4204156.8600000003</v>
      </c>
      <c r="P98" s="18">
        <v>0</v>
      </c>
      <c r="Q98" s="18">
        <v>4204156.8600000003</v>
      </c>
      <c r="R98" s="18">
        <v>0</v>
      </c>
      <c r="S98" s="18">
        <v>4204156.8600000003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v>0</v>
      </c>
      <c r="H99" s="18">
        <v>0</v>
      </c>
      <c r="I99" s="18">
        <v>295000000</v>
      </c>
      <c r="J99" s="18">
        <v>252064110.88</v>
      </c>
      <c r="K99" s="18">
        <v>42935889.119999997</v>
      </c>
      <c r="L99" s="19">
        <v>0</v>
      </c>
      <c r="M99" s="19">
        <v>61869362.880000003</v>
      </c>
      <c r="N99" s="18">
        <v>190194748</v>
      </c>
      <c r="O99" s="18">
        <v>61717102.659999996</v>
      </c>
      <c r="P99" s="18">
        <v>152260.22</v>
      </c>
      <c r="Q99" s="18">
        <v>61717102.659999996</v>
      </c>
      <c r="R99" s="18">
        <v>0</v>
      </c>
      <c r="S99" s="18">
        <v>61717102.659999996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v>0</v>
      </c>
      <c r="H100" s="18">
        <v>0</v>
      </c>
      <c r="I100" s="18">
        <v>4000000</v>
      </c>
      <c r="J100" s="18">
        <v>854261</v>
      </c>
      <c r="K100" s="18">
        <v>3145739</v>
      </c>
      <c r="L100" s="19">
        <v>0</v>
      </c>
      <c r="M100" s="19">
        <v>854261</v>
      </c>
      <c r="N100" s="18">
        <v>0</v>
      </c>
      <c r="O100" s="18">
        <v>842240</v>
      </c>
      <c r="P100" s="18">
        <v>12021</v>
      </c>
      <c r="Q100" s="18">
        <v>842240</v>
      </c>
      <c r="R100" s="18">
        <v>0</v>
      </c>
      <c r="S100" s="18">
        <v>842240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v>0</v>
      </c>
      <c r="H101" s="15">
        <v>0</v>
      </c>
      <c r="I101" s="15">
        <v>900000000</v>
      </c>
      <c r="J101" s="15">
        <v>834821524</v>
      </c>
      <c r="K101" s="15">
        <v>65178476</v>
      </c>
      <c r="L101" s="16">
        <v>0</v>
      </c>
      <c r="M101" s="16">
        <v>4821524</v>
      </c>
      <c r="N101" s="15">
        <v>830000000</v>
      </c>
      <c r="O101" s="15">
        <v>0</v>
      </c>
      <c r="P101" s="15">
        <v>4821524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v>0</v>
      </c>
      <c r="H102" s="18">
        <v>0</v>
      </c>
      <c r="I102" s="18">
        <v>900000000</v>
      </c>
      <c r="J102" s="18">
        <v>834821524</v>
      </c>
      <c r="K102" s="18">
        <v>65178476</v>
      </c>
      <c r="L102" s="19">
        <v>0</v>
      </c>
      <c r="M102" s="19">
        <v>4821524</v>
      </c>
      <c r="N102" s="18">
        <v>830000000</v>
      </c>
      <c r="O102" s="18">
        <v>0</v>
      </c>
      <c r="P102" s="18">
        <v>4821524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v>0</v>
      </c>
      <c r="H103" s="15"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v>0</v>
      </c>
      <c r="H104" s="15">
        <v>0</v>
      </c>
      <c r="I104" s="15">
        <v>394465000</v>
      </c>
      <c r="J104" s="15">
        <v>327261124.80000001</v>
      </c>
      <c r="K104" s="15">
        <v>67203875.200000003</v>
      </c>
      <c r="L104" s="16">
        <v>0</v>
      </c>
      <c r="M104" s="16">
        <v>327261124.80000001</v>
      </c>
      <c r="N104" s="15">
        <v>0</v>
      </c>
      <c r="O104" s="15">
        <v>100928968.8</v>
      </c>
      <c r="P104" s="15">
        <v>226332156</v>
      </c>
      <c r="Q104" s="15">
        <v>91470000.799999997</v>
      </c>
      <c r="R104" s="15">
        <v>9458968</v>
      </c>
      <c r="S104" s="15">
        <v>91470000.799999997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v>0</v>
      </c>
      <c r="H105" s="18"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v>0</v>
      </c>
      <c r="H106" s="18">
        <v>0</v>
      </c>
      <c r="I106" s="18">
        <v>394465000</v>
      </c>
      <c r="J106" s="18">
        <v>327261124.80000001</v>
      </c>
      <c r="K106" s="18">
        <v>67203875.200000003</v>
      </c>
      <c r="L106" s="19">
        <v>0</v>
      </c>
      <c r="M106" s="19">
        <v>327261124.80000001</v>
      </c>
      <c r="N106" s="18">
        <v>0</v>
      </c>
      <c r="O106" s="18">
        <v>100928968.8</v>
      </c>
      <c r="P106" s="18">
        <v>226332156</v>
      </c>
      <c r="Q106" s="18">
        <v>91470000.799999997</v>
      </c>
      <c r="R106" s="18">
        <v>9458968</v>
      </c>
      <c r="S106" s="18">
        <v>91470000.799999997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v>0</v>
      </c>
      <c r="H107" s="15">
        <v>0</v>
      </c>
      <c r="I107" s="15">
        <v>2230080000</v>
      </c>
      <c r="J107" s="15">
        <v>1890741040.0999999</v>
      </c>
      <c r="K107" s="15">
        <v>339338959.89999998</v>
      </c>
      <c r="L107" s="16">
        <v>0</v>
      </c>
      <c r="M107" s="16">
        <v>1890741040.0999999</v>
      </c>
      <c r="N107" s="15">
        <v>0</v>
      </c>
      <c r="O107" s="15">
        <v>968689724.10000002</v>
      </c>
      <c r="P107" s="15">
        <v>922051316</v>
      </c>
      <c r="Q107" s="15">
        <v>885655155.10000002</v>
      </c>
      <c r="R107" s="15">
        <v>83034569</v>
      </c>
      <c r="S107" s="15">
        <v>884773758.10000002</v>
      </c>
      <c r="T107" s="15">
        <v>881397</v>
      </c>
      <c r="U107" s="15">
        <v>30993094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v>0</v>
      </c>
      <c r="H108" s="18"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v>0</v>
      </c>
      <c r="H109" s="18">
        <v>0</v>
      </c>
      <c r="I109" s="18">
        <v>2170080000</v>
      </c>
      <c r="J109" s="18">
        <v>1830741040.0999999</v>
      </c>
      <c r="K109" s="18">
        <v>339338959.89999998</v>
      </c>
      <c r="L109" s="19">
        <v>0</v>
      </c>
      <c r="M109" s="19">
        <v>1830741040.0999999</v>
      </c>
      <c r="N109" s="18">
        <v>0</v>
      </c>
      <c r="O109" s="18">
        <v>968689724.10000002</v>
      </c>
      <c r="P109" s="18">
        <v>862051316</v>
      </c>
      <c r="Q109" s="18">
        <v>885655155.10000002</v>
      </c>
      <c r="R109" s="18">
        <v>83034569</v>
      </c>
      <c r="S109" s="18">
        <v>884773758.10000002</v>
      </c>
      <c r="T109" s="18">
        <v>881397</v>
      </c>
      <c r="U109" s="18">
        <v>30993094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v>0</v>
      </c>
      <c r="H110" s="15"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v>0</v>
      </c>
      <c r="H111" s="18"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16">
        <v>0</v>
      </c>
      <c r="M112" s="16">
        <v>0</v>
      </c>
      <c r="N112" s="15">
        <v>305772000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3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19">
        <v>0</v>
      </c>
      <c r="M113" s="19">
        <v>0</v>
      </c>
      <c r="N113" s="18">
        <v>199200000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3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19">
        <v>0</v>
      </c>
      <c r="M114" s="19">
        <v>0</v>
      </c>
      <c r="N114" s="18">
        <v>76692000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3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19">
        <v>0</v>
      </c>
      <c r="M115" s="19">
        <v>0</v>
      </c>
      <c r="N115" s="18">
        <v>29880000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3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v>0</v>
      </c>
      <c r="H116" s="15"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205700</v>
      </c>
      <c r="P116" s="15">
        <v>1394300</v>
      </c>
      <c r="Q116" s="15">
        <v>205700</v>
      </c>
      <c r="R116" s="15">
        <v>0</v>
      </c>
      <c r="S116" s="15">
        <v>205700</v>
      </c>
      <c r="T116" s="15">
        <v>0</v>
      </c>
      <c r="U116" s="15">
        <v>0</v>
      </c>
    </row>
    <row r="117" spans="1:23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v>0</v>
      </c>
      <c r="H117" s="18"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205700</v>
      </c>
      <c r="P117" s="18">
        <v>1394300</v>
      </c>
      <c r="Q117" s="18">
        <v>205700</v>
      </c>
      <c r="R117" s="18">
        <v>0</v>
      </c>
      <c r="S117" s="18">
        <v>205700</v>
      </c>
      <c r="T117" s="18">
        <v>0</v>
      </c>
      <c r="U117" s="18">
        <v>0</v>
      </c>
    </row>
    <row r="118" spans="1:23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v>31600000</v>
      </c>
      <c r="H118" s="15">
        <v>0</v>
      </c>
      <c r="I118" s="15">
        <v>32600000</v>
      </c>
      <c r="J118" s="15">
        <v>13549105.960000001</v>
      </c>
      <c r="K118" s="15">
        <v>19050894.039999999</v>
      </c>
      <c r="L118" s="16">
        <v>0</v>
      </c>
      <c r="M118" s="16">
        <v>12859651.960000001</v>
      </c>
      <c r="N118" s="15">
        <v>689454</v>
      </c>
      <c r="O118" s="15">
        <v>50351.96</v>
      </c>
      <c r="P118" s="15">
        <v>12809300</v>
      </c>
      <c r="Q118" s="15">
        <v>50351.96</v>
      </c>
      <c r="R118" s="15">
        <v>0</v>
      </c>
      <c r="S118" s="15">
        <v>50351.96</v>
      </c>
      <c r="T118" s="15">
        <v>0</v>
      </c>
      <c r="U118" s="15">
        <v>0</v>
      </c>
    </row>
    <row r="119" spans="1:23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v>31600000</v>
      </c>
      <c r="H119" s="18">
        <v>0</v>
      </c>
      <c r="I119" s="18">
        <v>32600000</v>
      </c>
      <c r="J119" s="18">
        <v>13549105.960000001</v>
      </c>
      <c r="K119" s="18">
        <v>19050894.039999999</v>
      </c>
      <c r="L119" s="19">
        <v>0</v>
      </c>
      <c r="M119" s="19">
        <v>12859651.960000001</v>
      </c>
      <c r="N119" s="18">
        <v>689454</v>
      </c>
      <c r="O119" s="18">
        <v>50351.96</v>
      </c>
      <c r="P119" s="18">
        <v>12809300</v>
      </c>
      <c r="Q119" s="18">
        <v>50351.96</v>
      </c>
      <c r="R119" s="18">
        <v>0</v>
      </c>
      <c r="S119" s="18">
        <v>50351.96</v>
      </c>
      <c r="T119" s="18">
        <v>0</v>
      </c>
      <c r="U119" s="18">
        <v>0</v>
      </c>
    </row>
    <row r="120" spans="1:23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v>0</v>
      </c>
      <c r="H120" s="15">
        <v>1000000000</v>
      </c>
      <c r="I120" s="15">
        <v>9266000000</v>
      </c>
      <c r="J120" s="15">
        <v>0</v>
      </c>
      <c r="K120" s="15">
        <v>266000000</v>
      </c>
      <c r="L120" s="16">
        <v>8751369016.6299992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3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v>0</v>
      </c>
      <c r="H121" s="15">
        <v>0</v>
      </c>
      <c r="I121" s="15">
        <v>255000000</v>
      </c>
      <c r="J121" s="15">
        <v>0</v>
      </c>
      <c r="K121" s="15"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3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v>0</v>
      </c>
      <c r="H122" s="15">
        <v>0</v>
      </c>
      <c r="I122" s="15">
        <v>255000000</v>
      </c>
      <c r="J122" s="15">
        <v>0</v>
      </c>
      <c r="K122" s="15"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3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v>0</v>
      </c>
      <c r="H123" s="18">
        <v>0</v>
      </c>
      <c r="I123" s="18">
        <v>255000000</v>
      </c>
      <c r="J123" s="18">
        <v>0</v>
      </c>
      <c r="K123" s="18"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3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v>0</v>
      </c>
      <c r="H124" s="15">
        <v>1000000000</v>
      </c>
      <c r="I124" s="15">
        <v>9011000000</v>
      </c>
      <c r="J124" s="15">
        <v>0</v>
      </c>
      <c r="K124" s="15">
        <v>11000000</v>
      </c>
      <c r="L124" s="16">
        <v>8751369016.6299992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3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v>0</v>
      </c>
      <c r="H125" s="15">
        <v>0</v>
      </c>
      <c r="I125" s="15">
        <v>11000000</v>
      </c>
      <c r="J125" s="15">
        <v>0</v>
      </c>
      <c r="K125" s="15">
        <v>11000000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3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v>0</v>
      </c>
      <c r="H126" s="18">
        <v>0</v>
      </c>
      <c r="I126" s="18">
        <v>11000000</v>
      </c>
      <c r="J126" s="18">
        <v>0</v>
      </c>
      <c r="K126" s="18">
        <v>11000000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3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v>0</v>
      </c>
      <c r="H127" s="15">
        <v>1000000000</v>
      </c>
      <c r="I127" s="15">
        <v>9000000000</v>
      </c>
      <c r="J127" s="15">
        <v>0</v>
      </c>
      <c r="K127" s="15">
        <v>0</v>
      </c>
      <c r="L127" s="16">
        <v>8751369016.6299992</v>
      </c>
      <c r="M127" s="16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W127" s="10">
        <v>248630983.37000084</v>
      </c>
    </row>
    <row r="128" spans="1:23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v>0</v>
      </c>
      <c r="H128" s="15">
        <v>1000000000</v>
      </c>
      <c r="I128" s="15">
        <v>9000000000</v>
      </c>
      <c r="J128" s="15">
        <v>0</v>
      </c>
      <c r="K128" s="15">
        <v>0</v>
      </c>
      <c r="L128" s="16">
        <v>8751369016.6299992</v>
      </c>
      <c r="M128" s="16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v>0</v>
      </c>
      <c r="H129" s="32">
        <v>7010004200</v>
      </c>
      <c r="I129" s="32">
        <v>34989995800</v>
      </c>
      <c r="J129" s="32">
        <v>16999885580.4</v>
      </c>
      <c r="K129" s="32">
        <v>17990110219.599998</v>
      </c>
      <c r="L129" s="33">
        <v>0</v>
      </c>
      <c r="M129" s="33">
        <v>13423406603.4</v>
      </c>
      <c r="N129" s="32">
        <v>3576478977</v>
      </c>
      <c r="O129" s="32">
        <v>2821407621.23</v>
      </c>
      <c r="P129" s="32">
        <v>10601998982.17</v>
      </c>
      <c r="Q129" s="32">
        <v>2501129751.23</v>
      </c>
      <c r="R129" s="32">
        <v>320277870</v>
      </c>
      <c r="S129" s="32">
        <v>2501129751.23</v>
      </c>
      <c r="T129" s="32">
        <v>0</v>
      </c>
      <c r="U129" s="32">
        <v>2072542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v>0</v>
      </c>
      <c r="H130" s="15">
        <v>2500000000</v>
      </c>
      <c r="I130" s="15">
        <v>1000000000</v>
      </c>
      <c r="J130" s="15">
        <v>206057814.78</v>
      </c>
      <c r="K130" s="15">
        <v>793942185.22000003</v>
      </c>
      <c r="L130" s="16">
        <v>0</v>
      </c>
      <c r="M130" s="16">
        <v>57814.78</v>
      </c>
      <c r="N130" s="15">
        <v>206000000</v>
      </c>
      <c r="O130" s="15">
        <v>57814.78</v>
      </c>
      <c r="P130" s="15">
        <v>0</v>
      </c>
      <c r="Q130" s="15">
        <v>57814.78</v>
      </c>
      <c r="R130" s="15">
        <v>0</v>
      </c>
      <c r="S130" s="15">
        <v>57814.78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v>0</v>
      </c>
      <c r="H131" s="15">
        <v>2500000000</v>
      </c>
      <c r="I131" s="15">
        <v>1000000000</v>
      </c>
      <c r="J131" s="15">
        <v>206057814.78</v>
      </c>
      <c r="K131" s="15">
        <v>793942185.22000003</v>
      </c>
      <c r="L131" s="16">
        <v>0</v>
      </c>
      <c r="M131" s="16">
        <v>57814.78</v>
      </c>
      <c r="N131" s="15">
        <v>206000000</v>
      </c>
      <c r="O131" s="15">
        <v>57814.78</v>
      </c>
      <c r="P131" s="15">
        <v>0</v>
      </c>
      <c r="Q131" s="15">
        <v>57814.78</v>
      </c>
      <c r="R131" s="15">
        <v>0</v>
      </c>
      <c r="S131" s="15">
        <v>57814.78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v>0</v>
      </c>
      <c r="H132" s="18">
        <v>2500000000</v>
      </c>
      <c r="I132" s="18">
        <v>1000000000</v>
      </c>
      <c r="J132" s="18">
        <v>206057814.78</v>
      </c>
      <c r="K132" s="18">
        <v>793942185.22000003</v>
      </c>
      <c r="L132" s="19">
        <v>0</v>
      </c>
      <c r="M132" s="19">
        <v>57814.78</v>
      </c>
      <c r="N132" s="18">
        <v>206000000</v>
      </c>
      <c r="O132" s="18">
        <v>57814.78</v>
      </c>
      <c r="P132" s="18">
        <v>0</v>
      </c>
      <c r="Q132" s="18">
        <v>57814.78</v>
      </c>
      <c r="R132" s="18">
        <v>0</v>
      </c>
      <c r="S132" s="18">
        <v>57814.78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v>0</v>
      </c>
      <c r="H133" s="15">
        <v>65000000</v>
      </c>
      <c r="I133" s="15">
        <v>9004603594</v>
      </c>
      <c r="J133" s="15">
        <v>2260836012.0999999</v>
      </c>
      <c r="K133" s="15">
        <v>6743767581.8999996</v>
      </c>
      <c r="L133" s="16">
        <v>0</v>
      </c>
      <c r="M133" s="16">
        <v>184571959.09999999</v>
      </c>
      <c r="N133" s="15">
        <v>2076264053</v>
      </c>
      <c r="O133" s="15">
        <v>4082595.83</v>
      </c>
      <c r="P133" s="15">
        <v>180489363.27000001</v>
      </c>
      <c r="Q133" s="15">
        <v>4082595.83</v>
      </c>
      <c r="R133" s="15">
        <v>0</v>
      </c>
      <c r="S133" s="15">
        <v>4082595.83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v>0</v>
      </c>
      <c r="H134" s="15">
        <v>0</v>
      </c>
      <c r="I134" s="15">
        <v>2500000000</v>
      </c>
      <c r="J134" s="15">
        <v>563118155.48000002</v>
      </c>
      <c r="K134" s="15">
        <v>1936881844.52</v>
      </c>
      <c r="L134" s="16">
        <v>0</v>
      </c>
      <c r="M134" s="16">
        <v>169427843.47999999</v>
      </c>
      <c r="N134" s="15">
        <v>393690312</v>
      </c>
      <c r="O134" s="15">
        <v>171680.21</v>
      </c>
      <c r="P134" s="15">
        <v>169256163.27000001</v>
      </c>
      <c r="Q134" s="15">
        <v>171680.21</v>
      </c>
      <c r="R134" s="15">
        <v>0</v>
      </c>
      <c r="S134" s="15">
        <v>171680.21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v>0</v>
      </c>
      <c r="H135" s="18">
        <v>0</v>
      </c>
      <c r="I135" s="15">
        <v>2500000000</v>
      </c>
      <c r="J135" s="18">
        <v>563118155.48000002</v>
      </c>
      <c r="K135" s="18">
        <v>1936881844.52</v>
      </c>
      <c r="L135" s="19">
        <v>0</v>
      </c>
      <c r="M135" s="19">
        <v>169427843.47999999</v>
      </c>
      <c r="N135" s="18">
        <v>393690312</v>
      </c>
      <c r="O135" s="18">
        <v>171680.21</v>
      </c>
      <c r="P135" s="18">
        <v>169256163.27000001</v>
      </c>
      <c r="Q135" s="18">
        <v>171680.21</v>
      </c>
      <c r="R135" s="18">
        <v>0</v>
      </c>
      <c r="S135" s="18">
        <v>171680.21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v>0</v>
      </c>
      <c r="H136" s="15">
        <v>65000000</v>
      </c>
      <c r="I136" s="15">
        <v>6504603594</v>
      </c>
      <c r="J136" s="15">
        <v>1697717856.6199999</v>
      </c>
      <c r="K136" s="15">
        <v>4806885737.3800001</v>
      </c>
      <c r="L136" s="16">
        <v>0</v>
      </c>
      <c r="M136" s="16">
        <v>15144115.619999999</v>
      </c>
      <c r="N136" s="15">
        <v>1682573741</v>
      </c>
      <c r="O136" s="15">
        <v>3910915.62</v>
      </c>
      <c r="P136" s="15">
        <v>11233200</v>
      </c>
      <c r="Q136" s="15">
        <v>3910915.62</v>
      </c>
      <c r="R136" s="15">
        <v>0</v>
      </c>
      <c r="S136" s="15">
        <v>3910915.62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v>0</v>
      </c>
      <c r="H137" s="18">
        <v>65000000</v>
      </c>
      <c r="I137" s="18">
        <v>6504603594</v>
      </c>
      <c r="J137" s="18">
        <v>1697717856.6199999</v>
      </c>
      <c r="K137" s="18">
        <v>4806885737.3800001</v>
      </c>
      <c r="L137" s="19">
        <v>0</v>
      </c>
      <c r="M137" s="19">
        <v>15144115.619999999</v>
      </c>
      <c r="N137" s="18">
        <v>1682573741</v>
      </c>
      <c r="O137" s="18">
        <v>3910915.62</v>
      </c>
      <c r="P137" s="18">
        <v>11233200</v>
      </c>
      <c r="Q137" s="18">
        <v>3910915.62</v>
      </c>
      <c r="R137" s="18">
        <v>0</v>
      </c>
      <c r="S137" s="18">
        <v>3910915.62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v>0</v>
      </c>
      <c r="H138" s="15">
        <v>922000000</v>
      </c>
      <c r="I138" s="15">
        <v>1605835050</v>
      </c>
      <c r="J138" s="15">
        <v>434955395</v>
      </c>
      <c r="K138" s="15">
        <v>1170879655</v>
      </c>
      <c r="L138" s="16">
        <v>0</v>
      </c>
      <c r="M138" s="16">
        <v>434955395</v>
      </c>
      <c r="N138" s="15">
        <v>0</v>
      </c>
      <c r="O138" s="15">
        <v>47157133</v>
      </c>
      <c r="P138" s="15">
        <v>387798262</v>
      </c>
      <c r="Q138" s="15">
        <v>26732092</v>
      </c>
      <c r="R138" s="15">
        <v>20425041</v>
      </c>
      <c r="S138" s="15">
        <v>26732092</v>
      </c>
      <c r="T138" s="15">
        <v>0</v>
      </c>
      <c r="U138" s="15">
        <v>0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v>0</v>
      </c>
      <c r="H139" s="15">
        <v>922000000</v>
      </c>
      <c r="I139" s="15">
        <v>1605835050</v>
      </c>
      <c r="J139" s="15">
        <v>434955395</v>
      </c>
      <c r="K139" s="15">
        <v>1170879655</v>
      </c>
      <c r="L139" s="16">
        <v>0</v>
      </c>
      <c r="M139" s="16">
        <v>434955395</v>
      </c>
      <c r="N139" s="15">
        <v>0</v>
      </c>
      <c r="O139" s="15">
        <v>47157133</v>
      </c>
      <c r="P139" s="15">
        <v>387798262</v>
      </c>
      <c r="Q139" s="15">
        <v>26732092</v>
      </c>
      <c r="R139" s="15">
        <v>20425041</v>
      </c>
      <c r="S139" s="15">
        <v>26732092</v>
      </c>
      <c r="T139" s="15">
        <v>0</v>
      </c>
      <c r="U139" s="15">
        <v>0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v>0</v>
      </c>
      <c r="H140" s="18">
        <v>922000000</v>
      </c>
      <c r="I140" s="18">
        <v>1605835050</v>
      </c>
      <c r="J140" s="18">
        <v>434955395</v>
      </c>
      <c r="K140" s="18">
        <v>1170879655</v>
      </c>
      <c r="L140" s="19">
        <v>0</v>
      </c>
      <c r="M140" s="19">
        <v>434955395</v>
      </c>
      <c r="N140" s="18">
        <v>0</v>
      </c>
      <c r="O140" s="18">
        <v>47157133</v>
      </c>
      <c r="P140" s="18">
        <v>387798262</v>
      </c>
      <c r="Q140" s="18">
        <v>26732092</v>
      </c>
      <c r="R140" s="18">
        <v>20425041</v>
      </c>
      <c r="S140" s="18">
        <v>26732092</v>
      </c>
      <c r="T140" s="18">
        <v>0</v>
      </c>
      <c r="U140" s="18">
        <v>0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v>0</v>
      </c>
      <c r="H141" s="15">
        <v>0</v>
      </c>
      <c r="I141" s="15">
        <v>572164950</v>
      </c>
      <c r="J141" s="15">
        <v>251776207</v>
      </c>
      <c r="K141" s="15">
        <v>320388743</v>
      </c>
      <c r="L141" s="16">
        <v>0</v>
      </c>
      <c r="M141" s="16">
        <v>244982899</v>
      </c>
      <c r="N141" s="15">
        <v>6793308</v>
      </c>
      <c r="O141" s="15">
        <v>56480667</v>
      </c>
      <c r="P141" s="15">
        <v>188502232</v>
      </c>
      <c r="Q141" s="15">
        <v>45507546</v>
      </c>
      <c r="R141" s="15">
        <v>10973121</v>
      </c>
      <c r="S141" s="15">
        <v>45507546</v>
      </c>
      <c r="T141" s="15">
        <v>0</v>
      </c>
      <c r="U141" s="15">
        <v>511155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v>0</v>
      </c>
      <c r="H142" s="15">
        <v>0</v>
      </c>
      <c r="I142" s="15">
        <v>572164950</v>
      </c>
      <c r="J142" s="15">
        <v>251776207</v>
      </c>
      <c r="K142" s="15">
        <v>320388743</v>
      </c>
      <c r="L142" s="16">
        <v>0</v>
      </c>
      <c r="M142" s="16">
        <v>244982899</v>
      </c>
      <c r="N142" s="15">
        <v>6793308</v>
      </c>
      <c r="O142" s="15">
        <v>56480667</v>
      </c>
      <c r="P142" s="15">
        <v>188502232</v>
      </c>
      <c r="Q142" s="15">
        <v>45507546</v>
      </c>
      <c r="R142" s="15">
        <v>10973121</v>
      </c>
      <c r="S142" s="15">
        <v>45507546</v>
      </c>
      <c r="T142" s="15">
        <v>0</v>
      </c>
      <c r="U142" s="15">
        <v>511155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v>0</v>
      </c>
      <c r="H143" s="18">
        <v>0</v>
      </c>
      <c r="I143" s="15">
        <v>572164950</v>
      </c>
      <c r="J143" s="18">
        <v>251776207</v>
      </c>
      <c r="K143" s="18">
        <v>320388743</v>
      </c>
      <c r="L143" s="19">
        <v>0</v>
      </c>
      <c r="M143" s="19">
        <v>244982899</v>
      </c>
      <c r="N143" s="18">
        <v>6793308</v>
      </c>
      <c r="O143" s="18">
        <v>56480667</v>
      </c>
      <c r="P143" s="18">
        <v>188502232</v>
      </c>
      <c r="Q143" s="18">
        <v>45507546</v>
      </c>
      <c r="R143" s="18">
        <v>10973121</v>
      </c>
      <c r="S143" s="18">
        <v>45507546</v>
      </c>
      <c r="T143" s="18">
        <v>0</v>
      </c>
      <c r="U143" s="18">
        <v>511155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v>0</v>
      </c>
      <c r="H144" s="15">
        <v>1043004200</v>
      </c>
      <c r="I144" s="15">
        <v>8456995800</v>
      </c>
      <c r="J144" s="15">
        <v>3047518896.4400001</v>
      </c>
      <c r="K144" s="15">
        <v>5409476903.5600004</v>
      </c>
      <c r="L144" s="16">
        <v>0</v>
      </c>
      <c r="M144" s="16">
        <v>2029488715.4400001</v>
      </c>
      <c r="N144" s="15">
        <v>1018030181</v>
      </c>
      <c r="O144" s="15">
        <v>201567752.53999999</v>
      </c>
      <c r="P144" s="15">
        <v>1827920962.9000001</v>
      </c>
      <c r="Q144" s="15">
        <v>195707383.53999999</v>
      </c>
      <c r="R144" s="15">
        <v>5860369</v>
      </c>
      <c r="S144" s="15">
        <v>195707383.53999999</v>
      </c>
      <c r="T144" s="15">
        <v>0</v>
      </c>
      <c r="U144" s="15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v>0</v>
      </c>
      <c r="H145" s="15">
        <v>1043004200</v>
      </c>
      <c r="I145" s="15">
        <v>8456995800</v>
      </c>
      <c r="J145" s="15">
        <v>3047518896.4400001</v>
      </c>
      <c r="K145" s="15">
        <v>5409476903.5600004</v>
      </c>
      <c r="L145" s="16">
        <v>0</v>
      </c>
      <c r="M145" s="16">
        <v>2029488715.4400001</v>
      </c>
      <c r="N145" s="15">
        <v>1018030181</v>
      </c>
      <c r="O145" s="15">
        <v>201567752.53999999</v>
      </c>
      <c r="P145" s="15">
        <v>1827920962.9000001</v>
      </c>
      <c r="Q145" s="15">
        <v>195707383.53999999</v>
      </c>
      <c r="R145" s="15">
        <v>5860369</v>
      </c>
      <c r="S145" s="15">
        <v>195707383.53999999</v>
      </c>
      <c r="T145" s="15">
        <v>0</v>
      </c>
      <c r="U145" s="15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v>0</v>
      </c>
      <c r="H146" s="18">
        <v>1043004200</v>
      </c>
      <c r="I146" s="18">
        <v>8456995800</v>
      </c>
      <c r="J146" s="18">
        <v>3047518896.4400001</v>
      </c>
      <c r="K146" s="18">
        <v>5409476903.5600004</v>
      </c>
      <c r="L146" s="19">
        <v>0</v>
      </c>
      <c r="M146" s="19">
        <v>2029488715.4400001</v>
      </c>
      <c r="N146" s="18">
        <v>1018030181</v>
      </c>
      <c r="O146" s="18">
        <v>201567752.53999999</v>
      </c>
      <c r="P146" s="18">
        <v>1827920962.9000001</v>
      </c>
      <c r="Q146" s="18">
        <v>195707383.53999999</v>
      </c>
      <c r="R146" s="18">
        <v>5860369</v>
      </c>
      <c r="S146" s="18">
        <v>195707383.53999999</v>
      </c>
      <c r="T146" s="18">
        <v>0</v>
      </c>
      <c r="U146" s="18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v>0</v>
      </c>
      <c r="H147" s="15">
        <v>2480000000</v>
      </c>
      <c r="I147" s="15">
        <v>14350396406</v>
      </c>
      <c r="J147" s="15">
        <v>10798741255.08</v>
      </c>
      <c r="K147" s="15">
        <v>3551655150.9200001</v>
      </c>
      <c r="L147" s="16">
        <v>0</v>
      </c>
      <c r="M147" s="16">
        <v>10529349820.08</v>
      </c>
      <c r="N147" s="15">
        <v>269391435</v>
      </c>
      <c r="O147" s="15">
        <v>2512061658.0799999</v>
      </c>
      <c r="P147" s="15">
        <v>8017288162</v>
      </c>
      <c r="Q147" s="15">
        <v>2229042319.0799999</v>
      </c>
      <c r="R147" s="15">
        <v>283019339</v>
      </c>
      <c r="S147" s="15">
        <v>2229042319.0799999</v>
      </c>
      <c r="T147" s="15">
        <v>0</v>
      </c>
      <c r="U147" s="15">
        <v>1561387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v>0</v>
      </c>
      <c r="H148" s="15">
        <v>2290000000</v>
      </c>
      <c r="I148" s="15">
        <v>14340396406</v>
      </c>
      <c r="J148" s="15">
        <v>10798560727.08</v>
      </c>
      <c r="K148" s="15">
        <v>3541835678.9200001</v>
      </c>
      <c r="L148" s="16">
        <v>0</v>
      </c>
      <c r="M148" s="16">
        <v>10529169292.08</v>
      </c>
      <c r="N148" s="15">
        <v>269391435</v>
      </c>
      <c r="O148" s="15">
        <v>2511881130.0799999</v>
      </c>
      <c r="P148" s="15">
        <v>8017288162</v>
      </c>
      <c r="Q148" s="15">
        <v>2228861791.0799999</v>
      </c>
      <c r="R148" s="15">
        <v>283019339</v>
      </c>
      <c r="S148" s="15">
        <v>2228861791.0799999</v>
      </c>
      <c r="T148" s="15">
        <v>0</v>
      </c>
      <c r="U148" s="15">
        <v>1561387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v>0</v>
      </c>
      <c r="H149" s="18">
        <v>2290000000</v>
      </c>
      <c r="I149" s="18">
        <v>14340396406</v>
      </c>
      <c r="J149" s="18">
        <v>10798560727.08</v>
      </c>
      <c r="K149" s="18">
        <v>3541835678.9200001</v>
      </c>
      <c r="L149" s="19">
        <v>0</v>
      </c>
      <c r="M149" s="19">
        <v>10529169292.08</v>
      </c>
      <c r="N149" s="18">
        <v>269391435</v>
      </c>
      <c r="O149" s="18">
        <v>2511881130.0799999</v>
      </c>
      <c r="P149" s="18">
        <v>8017288162</v>
      </c>
      <c r="Q149" s="18">
        <v>2228861791.0799999</v>
      </c>
      <c r="R149" s="18">
        <v>283019339</v>
      </c>
      <c r="S149" s="18">
        <v>2228861791.0799999</v>
      </c>
      <c r="T149" s="18">
        <v>0</v>
      </c>
      <c r="U149" s="18">
        <v>1561387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v>0</v>
      </c>
      <c r="H150" s="15">
        <v>190000000</v>
      </c>
      <c r="I150" s="15">
        <v>10000000</v>
      </c>
      <c r="J150" s="15">
        <v>180528</v>
      </c>
      <c r="K150" s="15">
        <v>9819472</v>
      </c>
      <c r="L150" s="16">
        <v>0</v>
      </c>
      <c r="M150" s="16">
        <v>180528</v>
      </c>
      <c r="N150" s="15">
        <v>0</v>
      </c>
      <c r="O150" s="15">
        <v>180528</v>
      </c>
      <c r="P150" s="15">
        <v>0</v>
      </c>
      <c r="Q150" s="15">
        <v>180528</v>
      </c>
      <c r="R150" s="15">
        <v>0</v>
      </c>
      <c r="S150" s="15">
        <v>180528</v>
      </c>
      <c r="T150" s="15">
        <v>0</v>
      </c>
      <c r="U150" s="15">
        <v>0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v>0</v>
      </c>
      <c r="H151" s="18">
        <v>190000000</v>
      </c>
      <c r="I151" s="18">
        <v>10000000</v>
      </c>
      <c r="J151" s="18">
        <v>180528</v>
      </c>
      <c r="K151" s="18">
        <v>9819472</v>
      </c>
      <c r="L151" s="19">
        <v>0</v>
      </c>
      <c r="M151" s="19">
        <v>180528</v>
      </c>
      <c r="N151" s="18">
        <v>0</v>
      </c>
      <c r="O151" s="18">
        <v>180528</v>
      </c>
      <c r="P151" s="18">
        <v>0</v>
      </c>
      <c r="Q151" s="18">
        <v>180528</v>
      </c>
      <c r="R151" s="18">
        <v>0</v>
      </c>
      <c r="S151" s="18">
        <v>180528</v>
      </c>
      <c r="T151" s="18">
        <v>0</v>
      </c>
      <c r="U151" s="18">
        <v>0</v>
      </c>
    </row>
    <row r="154" spans="1:21" x14ac:dyDescent="0.25">
      <c r="J154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154"/>
  <sheetViews>
    <sheetView showGridLines="0" zoomScaleNormal="100" workbookViewId="0">
      <pane xSplit="1" ySplit="5" topLeftCell="B6" activePane="bottomRight" state="frozen"/>
      <selection pane="topRight" activeCell="H1" sqref="H1"/>
      <selection pane="bottomLeft" activeCell="A2" sqref="A2"/>
      <selection pane="bottomRight" activeCell="I17" sqref="I17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5.5703125" style="28" bestFit="1" customWidth="1"/>
    <col min="9" max="9" width="17.7109375" style="1" bestFit="1" customWidth="1"/>
    <col min="10" max="15" width="16.7109375" style="1" bestFit="1" customWidth="1"/>
    <col min="16" max="16" width="15.5703125" style="1" bestFit="1" customWidth="1"/>
    <col min="17" max="17" width="16.7109375" style="1" bestFit="1" customWidth="1"/>
    <col min="18" max="18" width="14.140625" style="1" bestFit="1" customWidth="1"/>
    <col min="19" max="19" width="16.7109375" style="1" bestFit="1" customWidth="1"/>
    <col min="20" max="21" width="13.1406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36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6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v>0</v>
      </c>
      <c r="H6" s="6">
        <f t="shared" ref="H6" si="0">+H7+H8</f>
        <v>1881681500</v>
      </c>
      <c r="I6" s="6">
        <f>+I7+I8</f>
        <v>100646413500</v>
      </c>
      <c r="J6" s="6">
        <f>+J7+J8</f>
        <v>76446950440.779999</v>
      </c>
      <c r="K6" s="6">
        <f>+K7+K8</f>
        <v>24199463059.220005</v>
      </c>
      <c r="L6" s="6">
        <f>+L7+L8</f>
        <v>0</v>
      </c>
      <c r="M6" s="6">
        <f t="shared" ref="M6:U6" si="1">+M7+M8</f>
        <v>35801796412.090004</v>
      </c>
      <c r="N6" s="6">
        <f t="shared" si="1"/>
        <v>40645154028.690002</v>
      </c>
      <c r="O6" s="6">
        <f t="shared" si="1"/>
        <v>27249254785.25</v>
      </c>
      <c r="P6" s="6">
        <f t="shared" si="1"/>
        <v>8552541626.8400002</v>
      </c>
      <c r="Q6" s="6">
        <f t="shared" si="1"/>
        <v>27090298088.240002</v>
      </c>
      <c r="R6" s="6">
        <f t="shared" si="1"/>
        <v>158956697.00999999</v>
      </c>
      <c r="S6" s="6">
        <f t="shared" si="1"/>
        <v>27090298088.240002</v>
      </c>
      <c r="T6" s="6">
        <f t="shared" si="1"/>
        <v>0</v>
      </c>
      <c r="U6" s="6">
        <f t="shared" si="1"/>
        <v>50286061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v>0</v>
      </c>
      <c r="H7" s="15">
        <f>+H9+H48+H120</f>
        <v>1881681500</v>
      </c>
      <c r="I7" s="15">
        <f>+I9+I48+I120</f>
        <v>99351948500</v>
      </c>
      <c r="J7" s="15">
        <f>+J9+J48+J120</f>
        <v>75287883377.979996</v>
      </c>
      <c r="K7" s="15">
        <f>+K9+K48+K120</f>
        <v>24064065122.020004</v>
      </c>
      <c r="L7" s="15">
        <v>0</v>
      </c>
      <c r="M7" s="15">
        <v>35472729349.290001</v>
      </c>
      <c r="N7" s="15">
        <v>39815154028.690002</v>
      </c>
      <c r="O7" s="15">
        <v>27110110313.09</v>
      </c>
      <c r="P7" s="15">
        <v>8362619036.1999998</v>
      </c>
      <c r="Q7" s="15">
        <v>26955975140.080002</v>
      </c>
      <c r="R7" s="15">
        <v>154135173.00999999</v>
      </c>
      <c r="S7" s="15">
        <v>26955975140.080002</v>
      </c>
      <c r="T7" s="15">
        <v>0</v>
      </c>
      <c r="U7" s="15">
        <v>50286061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v>0</v>
      </c>
      <c r="H8" s="15">
        <f t="shared" ref="H8" si="2">+H49</f>
        <v>0</v>
      </c>
      <c r="I8" s="15">
        <f>+I49</f>
        <v>1294465000</v>
      </c>
      <c r="J8" s="15">
        <f>+J49</f>
        <v>1159067062.8</v>
      </c>
      <c r="K8" s="15">
        <f>+K49</f>
        <v>135397937.19999999</v>
      </c>
      <c r="L8" s="15">
        <v>0</v>
      </c>
      <c r="M8" s="15">
        <v>329067062.80000001</v>
      </c>
      <c r="N8" s="15">
        <v>830000000</v>
      </c>
      <c r="O8" s="15">
        <v>139144472.16</v>
      </c>
      <c r="P8" s="15">
        <v>189922590.63999999</v>
      </c>
      <c r="Q8" s="15">
        <v>134322948.16</v>
      </c>
      <c r="R8" s="15">
        <v>4821524</v>
      </c>
      <c r="S8" s="15">
        <v>134322948.16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v>6778364002</v>
      </c>
      <c r="H9" s="15">
        <f t="shared" ref="H9" si="3">+H10</f>
        <v>344592500</v>
      </c>
      <c r="I9" s="15">
        <f>+I10</f>
        <v>86455621502</v>
      </c>
      <c r="J9" s="15">
        <f>+J10</f>
        <v>65296353771.379997</v>
      </c>
      <c r="K9" s="15">
        <f>+K10</f>
        <v>21159267730.620003</v>
      </c>
      <c r="L9" s="15">
        <v>0</v>
      </c>
      <c r="M9" s="15">
        <v>27874944693.380001</v>
      </c>
      <c r="N9" s="15">
        <v>37421409078</v>
      </c>
      <c r="O9" s="15">
        <v>24006475542.200001</v>
      </c>
      <c r="P9" s="15">
        <v>3868469151.1799998</v>
      </c>
      <c r="Q9" s="15">
        <v>24006475542.200001</v>
      </c>
      <c r="R9" s="15">
        <v>0</v>
      </c>
      <c r="S9" s="15">
        <v>24006475542.200001</v>
      </c>
      <c r="T9" s="15">
        <v>0</v>
      </c>
      <c r="U9" s="15">
        <v>5790941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v>6778364002</v>
      </c>
      <c r="H10" s="15">
        <f t="shared" ref="H10" si="4">+H11+H34+H37</f>
        <v>344592500</v>
      </c>
      <c r="I10" s="15">
        <f>+I11+I34+I37</f>
        <v>86455621502</v>
      </c>
      <c r="J10" s="15">
        <f>+J11+J34+J37</f>
        <v>65296353771.379997</v>
      </c>
      <c r="K10" s="15">
        <f>+K11+K34+K37</f>
        <v>21159267730.620003</v>
      </c>
      <c r="L10" s="15">
        <v>0</v>
      </c>
      <c r="M10" s="15">
        <v>27874944693.380001</v>
      </c>
      <c r="N10" s="15">
        <v>37421409078</v>
      </c>
      <c r="O10" s="15">
        <v>24006475542.200001</v>
      </c>
      <c r="P10" s="15">
        <v>3868469151.1799998</v>
      </c>
      <c r="Q10" s="15">
        <v>24006475542.200001</v>
      </c>
      <c r="R10" s="15">
        <v>0</v>
      </c>
      <c r="S10" s="15">
        <v>24006475542.200001</v>
      </c>
      <c r="T10" s="15">
        <v>0</v>
      </c>
      <c r="U10" s="15">
        <v>5790941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v>1161134251</v>
      </c>
      <c r="H11" s="15">
        <v>0</v>
      </c>
      <c r="I11" s="15">
        <f>+I12+I16+I19+I29+I33</f>
        <v>58404134251</v>
      </c>
      <c r="J11" s="15">
        <f>+J12+J16+J19+J29+J33</f>
        <v>43836123655</v>
      </c>
      <c r="K11" s="15">
        <f>+K12+K16+K19+K29+K33</f>
        <v>14568010596</v>
      </c>
      <c r="L11" s="16">
        <v>0</v>
      </c>
      <c r="M11" s="15">
        <v>16690579137</v>
      </c>
      <c r="N11" s="15">
        <v>27145544518</v>
      </c>
      <c r="O11" s="15">
        <v>16521704318.879999</v>
      </c>
      <c r="P11" s="15">
        <v>168874818.12</v>
      </c>
      <c r="Q11" s="15">
        <v>16521704318.879999</v>
      </c>
      <c r="R11" s="15">
        <v>0</v>
      </c>
      <c r="S11" s="15">
        <v>16521704318.879999</v>
      </c>
      <c r="T11" s="15">
        <v>0</v>
      </c>
      <c r="U11" s="15">
        <v>5790941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v>11196466077</v>
      </c>
      <c r="H12" s="15">
        <v>0</v>
      </c>
      <c r="I12" s="15">
        <v>45765466077</v>
      </c>
      <c r="J12" s="15">
        <v>34566491435</v>
      </c>
      <c r="K12" s="15">
        <v>11198974642</v>
      </c>
      <c r="L12" s="16">
        <v>0</v>
      </c>
      <c r="M12" s="16">
        <v>14886297703</v>
      </c>
      <c r="N12" s="15">
        <v>19680193732</v>
      </c>
      <c r="O12" s="15">
        <v>14753467585.969999</v>
      </c>
      <c r="P12" s="15">
        <v>132830117.03</v>
      </c>
      <c r="Q12" s="15">
        <v>14753467585.969999</v>
      </c>
      <c r="R12" s="15">
        <v>0</v>
      </c>
      <c r="S12" s="15">
        <v>14753467585.969999</v>
      </c>
      <c r="T12" s="15">
        <v>0</v>
      </c>
      <c r="U12" s="15">
        <v>5423161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v>11196466077</v>
      </c>
      <c r="H13" s="18">
        <v>0</v>
      </c>
      <c r="I13" s="18">
        <v>43588466077</v>
      </c>
      <c r="J13" s="18">
        <v>32391222488</v>
      </c>
      <c r="K13" s="18">
        <v>11197243589</v>
      </c>
      <c r="L13" s="19">
        <v>0</v>
      </c>
      <c r="M13" s="19">
        <v>14117522031</v>
      </c>
      <c r="N13" s="18">
        <v>18273700457</v>
      </c>
      <c r="O13" s="18">
        <v>13993428869.870001</v>
      </c>
      <c r="P13" s="18">
        <v>124093161.13</v>
      </c>
      <c r="Q13" s="18">
        <v>13993428869.870001</v>
      </c>
      <c r="R13" s="18">
        <v>0</v>
      </c>
      <c r="S13" s="18">
        <v>13993428869.870001</v>
      </c>
      <c r="T13" s="18">
        <v>0</v>
      </c>
      <c r="U13" s="18">
        <v>777512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573696220</v>
      </c>
      <c r="N14" s="18">
        <v>1353303780</v>
      </c>
      <c r="O14" s="18">
        <v>566259966.72000003</v>
      </c>
      <c r="P14" s="18">
        <v>7436253.2800000003</v>
      </c>
      <c r="Q14" s="18">
        <v>566259966.72000003</v>
      </c>
      <c r="R14" s="18">
        <v>0</v>
      </c>
      <c r="S14" s="18">
        <v>566259966.72000003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v>0</v>
      </c>
      <c r="H15" s="18">
        <v>0</v>
      </c>
      <c r="I15" s="18">
        <v>250000000</v>
      </c>
      <c r="J15" s="18">
        <v>248268947</v>
      </c>
      <c r="K15" s="18">
        <v>1731053</v>
      </c>
      <c r="L15" s="19">
        <v>0</v>
      </c>
      <c r="M15" s="19">
        <v>195079452</v>
      </c>
      <c r="N15" s="18">
        <v>53189495</v>
      </c>
      <c r="O15" s="18">
        <v>193778749.38</v>
      </c>
      <c r="P15" s="18">
        <v>1300702.6200000001</v>
      </c>
      <c r="Q15" s="18">
        <v>193778749.38</v>
      </c>
      <c r="R15" s="18">
        <v>0</v>
      </c>
      <c r="S15" s="18">
        <v>193778749.38</v>
      </c>
      <c r="T15" s="18">
        <v>0</v>
      </c>
      <c r="U15" s="18">
        <v>4645649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v>211611361</v>
      </c>
      <c r="H16" s="15">
        <v>0</v>
      </c>
      <c r="I16" s="15">
        <v>956611361</v>
      </c>
      <c r="J16" s="15">
        <v>745000000</v>
      </c>
      <c r="K16" s="15">
        <v>211611361</v>
      </c>
      <c r="L16" s="16">
        <v>0</v>
      </c>
      <c r="M16" s="16">
        <v>288836987</v>
      </c>
      <c r="N16" s="15">
        <v>456163013</v>
      </c>
      <c r="O16" s="15">
        <v>286000670.05000001</v>
      </c>
      <c r="P16" s="15">
        <v>2836316.95</v>
      </c>
      <c r="Q16" s="15">
        <v>286000670.05000001</v>
      </c>
      <c r="R16" s="15">
        <v>0</v>
      </c>
      <c r="S16" s="15">
        <v>286000670.05000001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v>202837373</v>
      </c>
      <c r="H17" s="18">
        <v>0</v>
      </c>
      <c r="I17" s="18">
        <v>617837373</v>
      </c>
      <c r="J17" s="18">
        <v>415000000</v>
      </c>
      <c r="K17" s="18">
        <v>202837373</v>
      </c>
      <c r="L17" s="19">
        <v>0</v>
      </c>
      <c r="M17" s="19">
        <v>155823458</v>
      </c>
      <c r="N17" s="18">
        <v>259176542</v>
      </c>
      <c r="O17" s="18">
        <v>154236801.84999999</v>
      </c>
      <c r="P17" s="18">
        <v>1586656.15</v>
      </c>
      <c r="Q17" s="18">
        <v>154236801.84999999</v>
      </c>
      <c r="R17" s="18">
        <v>0</v>
      </c>
      <c r="S17" s="18">
        <v>154236801.84999999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v>8773988</v>
      </c>
      <c r="H18" s="18">
        <v>0</v>
      </c>
      <c r="I18" s="18">
        <v>338773988</v>
      </c>
      <c r="J18" s="18">
        <v>330000000</v>
      </c>
      <c r="K18" s="18">
        <v>8773988</v>
      </c>
      <c r="L18" s="19">
        <v>0</v>
      </c>
      <c r="M18" s="19">
        <v>133013529</v>
      </c>
      <c r="N18" s="18">
        <v>196986471</v>
      </c>
      <c r="O18" s="18">
        <v>131763868.2</v>
      </c>
      <c r="P18" s="18">
        <v>1249660.8</v>
      </c>
      <c r="Q18" s="18">
        <v>131763868.2</v>
      </c>
      <c r="R18" s="18">
        <v>0</v>
      </c>
      <c r="S18" s="18">
        <v>131763868.2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v>3068257662</v>
      </c>
      <c r="H19" s="15">
        <v>0</v>
      </c>
      <c r="I19" s="15">
        <v>10756257662</v>
      </c>
      <c r="J19" s="15">
        <v>7687632220</v>
      </c>
      <c r="K19" s="15">
        <v>3068625442</v>
      </c>
      <c r="L19" s="16">
        <v>0</v>
      </c>
      <c r="M19" s="16">
        <v>1201727015</v>
      </c>
      <c r="N19" s="15">
        <v>6485905205</v>
      </c>
      <c r="O19" s="15">
        <v>1171744917.47</v>
      </c>
      <c r="P19" s="15">
        <v>29982097.530000001</v>
      </c>
      <c r="Q19" s="15">
        <v>1171744917.47</v>
      </c>
      <c r="R19" s="15">
        <v>0</v>
      </c>
      <c r="S19" s="15">
        <v>1171744917.47</v>
      </c>
      <c r="T19" s="15">
        <v>0</v>
      </c>
      <c r="U19" s="15">
        <v>367780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v>190802156</v>
      </c>
      <c r="H20" s="18">
        <v>0</v>
      </c>
      <c r="I20" s="18">
        <v>1340802156</v>
      </c>
      <c r="J20" s="18">
        <v>1150000000</v>
      </c>
      <c r="K20" s="18">
        <v>190802156</v>
      </c>
      <c r="L20" s="19">
        <v>0</v>
      </c>
      <c r="M20" s="19">
        <v>440592794</v>
      </c>
      <c r="N20" s="18">
        <v>709407206</v>
      </c>
      <c r="O20" s="18">
        <v>436235291.99000001</v>
      </c>
      <c r="P20" s="18">
        <v>4357502.01</v>
      </c>
      <c r="Q20" s="18">
        <v>436235291.99000001</v>
      </c>
      <c r="R20" s="18">
        <v>0</v>
      </c>
      <c r="S20" s="18">
        <v>436235291.99000001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v>36852859</v>
      </c>
      <c r="H21" s="18">
        <v>0</v>
      </c>
      <c r="I21" s="18">
        <v>252852859</v>
      </c>
      <c r="J21" s="18">
        <v>216000000</v>
      </c>
      <c r="K21" s="18">
        <v>36852859</v>
      </c>
      <c r="L21" s="19">
        <v>0</v>
      </c>
      <c r="M21" s="19">
        <v>53028241</v>
      </c>
      <c r="N21" s="18">
        <v>162971759</v>
      </c>
      <c r="O21" s="18">
        <v>52189152.619999997</v>
      </c>
      <c r="P21" s="18">
        <v>839088.38</v>
      </c>
      <c r="Q21" s="18">
        <v>52189152.619999997</v>
      </c>
      <c r="R21" s="18">
        <v>0</v>
      </c>
      <c r="S21" s="18">
        <v>52189152.619999997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v>1834520</v>
      </c>
      <c r="H22" s="18">
        <v>0</v>
      </c>
      <c r="I22" s="18">
        <v>41834520</v>
      </c>
      <c r="J22" s="18">
        <v>40000000</v>
      </c>
      <c r="K22" s="18">
        <v>1834520</v>
      </c>
      <c r="L22" s="19">
        <v>0</v>
      </c>
      <c r="M22" s="19">
        <v>13069070</v>
      </c>
      <c r="N22" s="18">
        <v>26930930</v>
      </c>
      <c r="O22" s="18">
        <v>12915206.880000001</v>
      </c>
      <c r="P22" s="18">
        <v>153863.12</v>
      </c>
      <c r="Q22" s="18">
        <v>12915206.880000001</v>
      </c>
      <c r="R22" s="18">
        <v>0</v>
      </c>
      <c r="S22" s="18">
        <v>12915206.880000001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v>0</v>
      </c>
      <c r="H23" s="18">
        <v>0</v>
      </c>
      <c r="I23" s="18">
        <v>30000000</v>
      </c>
      <c r="J23" s="18">
        <v>29632220</v>
      </c>
      <c r="K23" s="18">
        <v>367780</v>
      </c>
      <c r="L23" s="19">
        <v>0</v>
      </c>
      <c r="M23" s="19">
        <v>7195402</v>
      </c>
      <c r="N23" s="18">
        <v>22436818</v>
      </c>
      <c r="O23" s="18">
        <v>7078740.9699999997</v>
      </c>
      <c r="P23" s="18">
        <v>116661.03</v>
      </c>
      <c r="Q23" s="18">
        <v>7078740.9699999997</v>
      </c>
      <c r="R23" s="18">
        <v>0</v>
      </c>
      <c r="S23" s="18">
        <v>7078740.9699999997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v>79944531</v>
      </c>
      <c r="H24" s="18">
        <v>0</v>
      </c>
      <c r="I24" s="18">
        <v>1976944531</v>
      </c>
      <c r="J24" s="18">
        <v>1897000000</v>
      </c>
      <c r="K24" s="18">
        <v>79944531</v>
      </c>
      <c r="L24" s="19">
        <v>0</v>
      </c>
      <c r="M24" s="19">
        <v>31155098</v>
      </c>
      <c r="N24" s="18">
        <v>1865844902</v>
      </c>
      <c r="O24" s="18">
        <v>23602891.010000002</v>
      </c>
      <c r="P24" s="18">
        <v>7552206.9900000002</v>
      </c>
      <c r="Q24" s="18">
        <v>23602891.010000002</v>
      </c>
      <c r="R24" s="18">
        <v>0</v>
      </c>
      <c r="S24" s="18">
        <v>23602891.010000002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v>298372220</v>
      </c>
      <c r="H25" s="18">
        <v>0</v>
      </c>
      <c r="I25" s="18">
        <v>2063372220</v>
      </c>
      <c r="J25" s="18">
        <v>1765000000</v>
      </c>
      <c r="K25" s="18">
        <v>298372220</v>
      </c>
      <c r="L25" s="19">
        <v>0</v>
      </c>
      <c r="M25" s="19">
        <v>425719235</v>
      </c>
      <c r="N25" s="18">
        <v>1339280765</v>
      </c>
      <c r="O25" s="18">
        <v>418861436.32999998</v>
      </c>
      <c r="P25" s="18">
        <v>6857798.6699999999</v>
      </c>
      <c r="Q25" s="18">
        <v>418861436.32999998</v>
      </c>
      <c r="R25" s="18">
        <v>0</v>
      </c>
      <c r="S25" s="18">
        <v>418861436.32999998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v>2376692125</v>
      </c>
      <c r="H26" s="18">
        <v>0</v>
      </c>
      <c r="I26" s="18">
        <v>4298692125</v>
      </c>
      <c r="J26" s="18">
        <v>1922000000</v>
      </c>
      <c r="K26" s="18">
        <v>2376692125</v>
      </c>
      <c r="L26" s="19">
        <v>0</v>
      </c>
      <c r="M26" s="19">
        <v>18989707</v>
      </c>
      <c r="N26" s="18">
        <v>1903010293</v>
      </c>
      <c r="O26" s="18">
        <v>11460530.35</v>
      </c>
      <c r="P26" s="18">
        <v>7529176.6500000004</v>
      </c>
      <c r="Q26" s="18">
        <v>11460530.35</v>
      </c>
      <c r="R26" s="18">
        <v>0</v>
      </c>
      <c r="S26" s="18">
        <v>11460530.35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v>83413064</v>
      </c>
      <c r="H27" s="18">
        <v>0</v>
      </c>
      <c r="I27" s="18">
        <v>691413064</v>
      </c>
      <c r="J27" s="18">
        <v>608000000</v>
      </c>
      <c r="K27" s="18">
        <v>83413064</v>
      </c>
      <c r="L27" s="19">
        <v>0</v>
      </c>
      <c r="M27" s="19">
        <v>211738424</v>
      </c>
      <c r="N27" s="18">
        <v>396261576</v>
      </c>
      <c r="O27" s="18">
        <v>209401667.31999999</v>
      </c>
      <c r="P27" s="18">
        <v>2336756.6800000002</v>
      </c>
      <c r="Q27" s="18">
        <v>209401667.31999999</v>
      </c>
      <c r="R27" s="18">
        <v>0</v>
      </c>
      <c r="S27" s="18">
        <v>209401667.31999999</v>
      </c>
      <c r="T27" s="18">
        <v>0</v>
      </c>
      <c r="U27" s="18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v>346187</v>
      </c>
      <c r="H28" s="18">
        <v>0</v>
      </c>
      <c r="I28" s="18">
        <v>60346187</v>
      </c>
      <c r="J28" s="18">
        <v>60000000</v>
      </c>
      <c r="K28" s="18">
        <v>346187</v>
      </c>
      <c r="L28" s="19">
        <v>0</v>
      </c>
      <c r="M28" s="19">
        <v>239044</v>
      </c>
      <c r="N28" s="18">
        <v>59760956</v>
      </c>
      <c r="O28" s="18">
        <v>0</v>
      </c>
      <c r="P28" s="18">
        <v>239044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v>88799151</v>
      </c>
      <c r="H29" s="15">
        <v>0</v>
      </c>
      <c r="I29" s="15">
        <v>925799151</v>
      </c>
      <c r="J29" s="15">
        <v>837000000</v>
      </c>
      <c r="K29" s="15">
        <v>88799151</v>
      </c>
      <c r="L29" s="16">
        <v>0</v>
      </c>
      <c r="M29" s="16">
        <v>313717432</v>
      </c>
      <c r="N29" s="15">
        <v>523282568</v>
      </c>
      <c r="O29" s="15">
        <v>310491145.38999999</v>
      </c>
      <c r="P29" s="15">
        <v>3226286.61</v>
      </c>
      <c r="Q29" s="15">
        <v>310491145.38999999</v>
      </c>
      <c r="R29" s="15">
        <v>0</v>
      </c>
      <c r="S29" s="15">
        <v>310491145.38999999</v>
      </c>
      <c r="T29" s="15">
        <v>0</v>
      </c>
      <c r="U29" s="15">
        <v>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v>13766358</v>
      </c>
      <c r="H30" s="18">
        <v>0</v>
      </c>
      <c r="I30" s="18">
        <v>83766358</v>
      </c>
      <c r="J30" s="18">
        <v>70000000</v>
      </c>
      <c r="K30" s="18">
        <v>13766358</v>
      </c>
      <c r="L30" s="19">
        <v>0</v>
      </c>
      <c r="M30" s="19">
        <v>23142972</v>
      </c>
      <c r="N30" s="18">
        <v>46857028</v>
      </c>
      <c r="O30" s="18">
        <v>22876562.739999998</v>
      </c>
      <c r="P30" s="18">
        <v>266409.26</v>
      </c>
      <c r="Q30" s="18">
        <v>22876562.739999998</v>
      </c>
      <c r="R30" s="18">
        <v>0</v>
      </c>
      <c r="S30" s="18">
        <v>22876562.739999998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v>72308402</v>
      </c>
      <c r="H31" s="18">
        <v>0</v>
      </c>
      <c r="I31" s="18">
        <v>608308402</v>
      </c>
      <c r="J31" s="18">
        <v>536000000</v>
      </c>
      <c r="K31" s="18">
        <v>72308402</v>
      </c>
      <c r="L31" s="19">
        <v>0</v>
      </c>
      <c r="M31" s="19">
        <v>225850868</v>
      </c>
      <c r="N31" s="18">
        <v>310149132</v>
      </c>
      <c r="O31" s="18">
        <v>223781711.77000001</v>
      </c>
      <c r="P31" s="18">
        <v>2069156.23</v>
      </c>
      <c r="Q31" s="18">
        <v>223781711.77000001</v>
      </c>
      <c r="R31" s="18">
        <v>0</v>
      </c>
      <c r="S31" s="18">
        <v>223781711.77000001</v>
      </c>
      <c r="T31" s="18">
        <v>0</v>
      </c>
      <c r="U31" s="18">
        <v>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v>2724391</v>
      </c>
      <c r="H32" s="18">
        <v>0</v>
      </c>
      <c r="I32" s="18">
        <v>233724391</v>
      </c>
      <c r="J32" s="18">
        <v>231000000</v>
      </c>
      <c r="K32" s="18">
        <v>2724391</v>
      </c>
      <c r="L32" s="19">
        <v>0</v>
      </c>
      <c r="M32" s="19">
        <v>64723592</v>
      </c>
      <c r="N32" s="18">
        <v>166276408</v>
      </c>
      <c r="O32" s="18">
        <v>63832870.880000003</v>
      </c>
      <c r="P32" s="18">
        <v>890721.12</v>
      </c>
      <c r="Q32" s="18">
        <v>63832870.880000003</v>
      </c>
      <c r="R32" s="18">
        <v>0</v>
      </c>
      <c r="S32" s="18">
        <v>63832870.880000003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v>0</v>
      </c>
      <c r="H34" s="15">
        <v>344592500</v>
      </c>
      <c r="I34" s="15">
        <v>6547257500</v>
      </c>
      <c r="J34" s="15">
        <v>5550850715.3800001</v>
      </c>
      <c r="K34" s="15">
        <v>996406784.62</v>
      </c>
      <c r="L34" s="16">
        <v>0</v>
      </c>
      <c r="M34" s="16">
        <v>4439376397.3800001</v>
      </c>
      <c r="N34" s="15">
        <v>1111474318</v>
      </c>
      <c r="O34" s="15">
        <v>811896580.08000004</v>
      </c>
      <c r="P34" s="15">
        <v>3627479817.3000002</v>
      </c>
      <c r="Q34" s="15">
        <v>811896580.08000004</v>
      </c>
      <c r="R34" s="15">
        <v>0</v>
      </c>
      <c r="S34" s="15">
        <v>811896580.08000004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v>0</v>
      </c>
      <c r="H35" s="18">
        <v>344592500</v>
      </c>
      <c r="I35" s="18">
        <v>5754257500</v>
      </c>
      <c r="J35" s="18">
        <v>5230236607.1199999</v>
      </c>
      <c r="K35" s="18">
        <v>524020892.88</v>
      </c>
      <c r="L35" s="19">
        <v>0</v>
      </c>
      <c r="M35" s="19">
        <v>4152449935.1199999</v>
      </c>
      <c r="N35" s="18">
        <v>1077786672</v>
      </c>
      <c r="O35" s="18">
        <v>756364651.45000005</v>
      </c>
      <c r="P35" s="18">
        <v>3396085283.6700001</v>
      </c>
      <c r="Q35" s="18">
        <v>756364651.45000005</v>
      </c>
      <c r="R35" s="18">
        <v>0</v>
      </c>
      <c r="S35" s="18">
        <v>756364651.45000005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v>0</v>
      </c>
      <c r="H36" s="18">
        <v>0</v>
      </c>
      <c r="I36" s="18">
        <v>793000000</v>
      </c>
      <c r="J36" s="18">
        <v>320614108.25999999</v>
      </c>
      <c r="K36" s="18">
        <v>472385891.74000001</v>
      </c>
      <c r="L36" s="19">
        <v>0</v>
      </c>
      <c r="M36" s="19">
        <v>286926462.25999999</v>
      </c>
      <c r="N36" s="18">
        <v>33687646</v>
      </c>
      <c r="O36" s="18">
        <v>55531928.630000003</v>
      </c>
      <c r="P36" s="18">
        <v>231394533.63</v>
      </c>
      <c r="Q36" s="18">
        <v>55531928.630000003</v>
      </c>
      <c r="R36" s="18">
        <v>0</v>
      </c>
      <c r="S36" s="18">
        <v>55531928.630000003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v>5617229751</v>
      </c>
      <c r="H37" s="15">
        <v>0</v>
      </c>
      <c r="I37" s="15">
        <v>21504229751</v>
      </c>
      <c r="J37" s="15">
        <v>15909379401</v>
      </c>
      <c r="K37" s="15">
        <v>5594850350</v>
      </c>
      <c r="L37" s="16">
        <v>0</v>
      </c>
      <c r="M37" s="16">
        <v>6744989159</v>
      </c>
      <c r="N37" s="15">
        <v>9164390242</v>
      </c>
      <c r="O37" s="15">
        <v>6672874643.2399998</v>
      </c>
      <c r="P37" s="15">
        <v>72114515.760000005</v>
      </c>
      <c r="Q37" s="15">
        <v>6672874643.2399998</v>
      </c>
      <c r="R37" s="15">
        <v>0</v>
      </c>
      <c r="S37" s="15">
        <v>6672874643.2399998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v>2030504362</v>
      </c>
      <c r="H38" s="15">
        <v>0</v>
      </c>
      <c r="I38" s="15">
        <v>9280504362</v>
      </c>
      <c r="J38" s="15">
        <v>7258089659</v>
      </c>
      <c r="K38" s="15">
        <v>2022414703</v>
      </c>
      <c r="L38" s="16">
        <v>0</v>
      </c>
      <c r="M38" s="16">
        <v>3087000221</v>
      </c>
      <c r="N38" s="15">
        <v>4171089438</v>
      </c>
      <c r="O38" s="15">
        <v>3056273447.5700002</v>
      </c>
      <c r="P38" s="15">
        <v>30726773.43</v>
      </c>
      <c r="Q38" s="15">
        <v>3056273447.5700002</v>
      </c>
      <c r="R38" s="15">
        <v>0</v>
      </c>
      <c r="S38" s="15">
        <v>3056273447.5700002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v>488327932</v>
      </c>
      <c r="H39" s="18">
        <v>0</v>
      </c>
      <c r="I39" s="18">
        <v>2062327932</v>
      </c>
      <c r="J39" s="18">
        <v>1575945530</v>
      </c>
      <c r="K39" s="18">
        <v>486382402</v>
      </c>
      <c r="L39" s="19">
        <v>0</v>
      </c>
      <c r="M39" s="19">
        <v>639438946</v>
      </c>
      <c r="N39" s="18">
        <v>936506584</v>
      </c>
      <c r="O39" s="18">
        <v>632480628.79999995</v>
      </c>
      <c r="P39" s="18">
        <v>6958317.2000000002</v>
      </c>
      <c r="Q39" s="18">
        <v>632480628.79999995</v>
      </c>
      <c r="R39" s="18">
        <v>0</v>
      </c>
      <c r="S39" s="18">
        <v>632480628.79999995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v>600043321</v>
      </c>
      <c r="H40" s="18">
        <v>0</v>
      </c>
      <c r="I40" s="18">
        <v>3183043321</v>
      </c>
      <c r="J40" s="18">
        <v>2585390611</v>
      </c>
      <c r="K40" s="18">
        <v>597652710</v>
      </c>
      <c r="L40" s="19">
        <v>0</v>
      </c>
      <c r="M40" s="19">
        <v>1078048348</v>
      </c>
      <c r="N40" s="18">
        <v>1507342263</v>
      </c>
      <c r="O40" s="18">
        <v>1067596054.8</v>
      </c>
      <c r="P40" s="18">
        <v>10452293.199999999</v>
      </c>
      <c r="Q40" s="18">
        <v>1067596054.8</v>
      </c>
      <c r="R40" s="18">
        <v>0</v>
      </c>
      <c r="S40" s="18">
        <v>1067596054.8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v>942133109</v>
      </c>
      <c r="H41" s="18">
        <v>0</v>
      </c>
      <c r="I41" s="18">
        <v>4035133109</v>
      </c>
      <c r="J41" s="18">
        <v>3096753518</v>
      </c>
      <c r="K41" s="18">
        <v>938379591</v>
      </c>
      <c r="L41" s="19">
        <v>0</v>
      </c>
      <c r="M41" s="19">
        <v>1369512927</v>
      </c>
      <c r="N41" s="18">
        <v>1727240591</v>
      </c>
      <c r="O41" s="18">
        <v>1356196763.97</v>
      </c>
      <c r="P41" s="18">
        <v>13316163.029999999</v>
      </c>
      <c r="Q41" s="18">
        <v>1356196763.97</v>
      </c>
      <c r="R41" s="18">
        <v>0</v>
      </c>
      <c r="S41" s="18">
        <v>1356196763.97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v>2976815475</v>
      </c>
      <c r="H42" s="15">
        <v>0</v>
      </c>
      <c r="I42" s="15">
        <v>9645815475</v>
      </c>
      <c r="J42" s="15">
        <v>6680859822</v>
      </c>
      <c r="K42" s="15">
        <v>2964955653</v>
      </c>
      <c r="L42" s="16">
        <v>0</v>
      </c>
      <c r="M42" s="16">
        <v>2858673781</v>
      </c>
      <c r="N42" s="15">
        <v>3822186041</v>
      </c>
      <c r="O42" s="15">
        <v>2825983897.6700001</v>
      </c>
      <c r="P42" s="15">
        <v>32689883.329999998</v>
      </c>
      <c r="Q42" s="15">
        <v>2825983897.6700001</v>
      </c>
      <c r="R42" s="15">
        <v>0</v>
      </c>
      <c r="S42" s="15">
        <v>2825983897.6700001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v>1142916469</v>
      </c>
      <c r="H43" s="18">
        <v>0</v>
      </c>
      <c r="I43" s="18">
        <v>4656916469</v>
      </c>
      <c r="J43" s="18">
        <v>3518553452</v>
      </c>
      <c r="K43" s="18">
        <v>1138363017</v>
      </c>
      <c r="L43" s="19">
        <v>0</v>
      </c>
      <c r="M43" s="19">
        <v>1379919290</v>
      </c>
      <c r="N43" s="18">
        <v>2138634162</v>
      </c>
      <c r="O43" s="18">
        <v>1364137737.6199999</v>
      </c>
      <c r="P43" s="18">
        <v>15781552.380000001</v>
      </c>
      <c r="Q43" s="18">
        <v>1364137737.6199999</v>
      </c>
      <c r="R43" s="18">
        <v>0</v>
      </c>
      <c r="S43" s="18">
        <v>1364137737.6199999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v>730615187</v>
      </c>
      <c r="H44" s="18">
        <v>0</v>
      </c>
      <c r="I44" s="18">
        <v>2513615187</v>
      </c>
      <c r="J44" s="18">
        <v>1785910817</v>
      </c>
      <c r="K44" s="18">
        <v>727704370</v>
      </c>
      <c r="L44" s="19">
        <v>0</v>
      </c>
      <c r="M44" s="19">
        <v>856486303</v>
      </c>
      <c r="N44" s="18">
        <v>929424514</v>
      </c>
      <c r="O44" s="18">
        <v>848203413.25</v>
      </c>
      <c r="P44" s="18">
        <v>8282889.75</v>
      </c>
      <c r="Q44" s="18">
        <v>848203413.25</v>
      </c>
      <c r="R44" s="18">
        <v>0</v>
      </c>
      <c r="S44" s="18">
        <v>848203413.25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v>1103283819</v>
      </c>
      <c r="H45" s="18">
        <v>0</v>
      </c>
      <c r="I45" s="18">
        <v>2475283819</v>
      </c>
      <c r="J45" s="18">
        <v>1376395553</v>
      </c>
      <c r="K45" s="18">
        <v>1098888266</v>
      </c>
      <c r="L45" s="19">
        <v>0</v>
      </c>
      <c r="M45" s="19">
        <v>622268188</v>
      </c>
      <c r="N45" s="18">
        <v>754127365</v>
      </c>
      <c r="O45" s="18">
        <v>613642746.79999995</v>
      </c>
      <c r="P45" s="18">
        <v>8625441.1999999993</v>
      </c>
      <c r="Q45" s="18">
        <v>613642746.79999995</v>
      </c>
      <c r="R45" s="18">
        <v>0</v>
      </c>
      <c r="S45" s="18">
        <v>613642746.79999995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v>365745949</v>
      </c>
      <c r="H46" s="18">
        <v>0</v>
      </c>
      <c r="I46" s="18">
        <v>1546745949</v>
      </c>
      <c r="J46" s="18">
        <v>1182457155</v>
      </c>
      <c r="K46" s="18">
        <v>364288794</v>
      </c>
      <c r="L46" s="19">
        <v>0</v>
      </c>
      <c r="M46" s="19">
        <v>479623934</v>
      </c>
      <c r="N46" s="18">
        <v>702833221</v>
      </c>
      <c r="O46" s="18">
        <v>474405267.19999999</v>
      </c>
      <c r="P46" s="18">
        <v>5218666.8</v>
      </c>
      <c r="Q46" s="18">
        <v>474405267.19999999</v>
      </c>
      <c r="R46" s="18">
        <v>0</v>
      </c>
      <c r="S46" s="18">
        <v>474405267.19999999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v>244163965</v>
      </c>
      <c r="H47" s="18">
        <v>0</v>
      </c>
      <c r="I47" s="18">
        <v>1031163965</v>
      </c>
      <c r="J47" s="18">
        <v>787972765</v>
      </c>
      <c r="K47" s="18">
        <v>243191200</v>
      </c>
      <c r="L47" s="19">
        <v>0</v>
      </c>
      <c r="M47" s="19">
        <v>319691223</v>
      </c>
      <c r="N47" s="18">
        <v>468281542</v>
      </c>
      <c r="O47" s="18">
        <v>316212030.80000001</v>
      </c>
      <c r="P47" s="18">
        <v>3479192.2</v>
      </c>
      <c r="Q47" s="18">
        <v>316212030.80000001</v>
      </c>
      <c r="R47" s="18">
        <v>0</v>
      </c>
      <c r="S47" s="18">
        <v>316212030.80000001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v>1900000000</v>
      </c>
      <c r="H48" s="15">
        <v>537089000</v>
      </c>
      <c r="I48" s="15">
        <v>12308691000</v>
      </c>
      <c r="J48" s="15">
        <v>9991529606.6000004</v>
      </c>
      <c r="K48" s="15">
        <v>2317161393.4000001</v>
      </c>
      <c r="L48" s="16">
        <v>0</v>
      </c>
      <c r="M48" s="16">
        <v>7597784655.9099998</v>
      </c>
      <c r="N48" s="15">
        <v>2393744950.6900001</v>
      </c>
      <c r="O48" s="15">
        <v>3103634770.8899999</v>
      </c>
      <c r="P48" s="15">
        <v>4494149885.0200005</v>
      </c>
      <c r="Q48" s="15">
        <v>2949499597.8800001</v>
      </c>
      <c r="R48" s="15">
        <v>154135173.00999999</v>
      </c>
      <c r="S48" s="15">
        <v>2949499597.8800001</v>
      </c>
      <c r="T48" s="15">
        <v>0</v>
      </c>
      <c r="U48" s="15">
        <v>44495120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v>0</v>
      </c>
      <c r="H49" s="15">
        <v>0</v>
      </c>
      <c r="I49" s="15">
        <v>1294465000</v>
      </c>
      <c r="J49" s="15">
        <v>1159067062.8</v>
      </c>
      <c r="K49" s="15">
        <v>135397937.19999999</v>
      </c>
      <c r="L49" s="16">
        <v>0</v>
      </c>
      <c r="M49" s="16">
        <v>329067062.80000001</v>
      </c>
      <c r="N49" s="15">
        <v>830000000</v>
      </c>
      <c r="O49" s="15">
        <v>139144472.16</v>
      </c>
      <c r="P49" s="15">
        <v>189922590.63999999</v>
      </c>
      <c r="Q49" s="15">
        <v>134322948.16</v>
      </c>
      <c r="R49" s="15">
        <v>4821524</v>
      </c>
      <c r="S49" s="15">
        <v>134322948.16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v>1900000000</v>
      </c>
      <c r="H50" s="15">
        <v>537089000</v>
      </c>
      <c r="I50" s="15">
        <v>12308691000</v>
      </c>
      <c r="J50" s="15">
        <v>9991529606.6000004</v>
      </c>
      <c r="K50" s="15">
        <v>2317161393.4000001</v>
      </c>
      <c r="L50" s="16">
        <v>0</v>
      </c>
      <c r="M50" s="16">
        <v>7597784655.9099998</v>
      </c>
      <c r="N50" s="15">
        <v>2393744950.6900001</v>
      </c>
      <c r="O50" s="15">
        <v>3103634770.8899999</v>
      </c>
      <c r="P50" s="15">
        <v>4494149885.0200005</v>
      </c>
      <c r="Q50" s="15">
        <v>2949499597.8800001</v>
      </c>
      <c r="R50" s="15">
        <v>154135173.00999999</v>
      </c>
      <c r="S50" s="15">
        <v>2949499597.8800001</v>
      </c>
      <c r="T50" s="15">
        <v>0</v>
      </c>
      <c r="U50" s="15">
        <v>44495120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v>0</v>
      </c>
      <c r="H51" s="15">
        <v>0</v>
      </c>
      <c r="I51" s="15">
        <v>1294465000</v>
      </c>
      <c r="J51" s="15">
        <v>1159067062.8</v>
      </c>
      <c r="K51" s="15">
        <v>135397937.19999999</v>
      </c>
      <c r="L51" s="16">
        <v>0</v>
      </c>
      <c r="M51" s="16">
        <v>329067062.80000001</v>
      </c>
      <c r="N51" s="15">
        <v>830000000</v>
      </c>
      <c r="O51" s="15">
        <v>139144472.16</v>
      </c>
      <c r="P51" s="15">
        <v>189922590.63999999</v>
      </c>
      <c r="Q51" s="15">
        <v>134322948.16</v>
      </c>
      <c r="R51" s="15">
        <v>4821524</v>
      </c>
      <c r="S51" s="15">
        <v>134322948.16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v>0</v>
      </c>
      <c r="H52" s="15">
        <v>0</v>
      </c>
      <c r="I52" s="15">
        <v>204000000</v>
      </c>
      <c r="J52" s="15">
        <v>195241002.31999999</v>
      </c>
      <c r="K52" s="15">
        <v>8758997.6799999997</v>
      </c>
      <c r="L52" s="16">
        <v>0</v>
      </c>
      <c r="M52" s="16">
        <v>195241002.31999999</v>
      </c>
      <c r="N52" s="15">
        <v>0</v>
      </c>
      <c r="O52" s="15">
        <v>195241002.18000001</v>
      </c>
      <c r="P52" s="15">
        <v>0.14000000000000001</v>
      </c>
      <c r="Q52" s="15">
        <v>195241002.18000001</v>
      </c>
      <c r="R52" s="15">
        <v>0</v>
      </c>
      <c r="S52" s="15">
        <v>195241002.18000001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v>0</v>
      </c>
      <c r="H53" s="15">
        <v>0</v>
      </c>
      <c r="I53" s="15">
        <v>204000000</v>
      </c>
      <c r="J53" s="15">
        <v>195241002.31999999</v>
      </c>
      <c r="K53" s="15">
        <v>8758997.6799999997</v>
      </c>
      <c r="L53" s="16">
        <v>0</v>
      </c>
      <c r="M53" s="16">
        <v>195241002.31999999</v>
      </c>
      <c r="N53" s="15">
        <v>0</v>
      </c>
      <c r="O53" s="15">
        <v>195241002.18000001</v>
      </c>
      <c r="P53" s="15">
        <v>0.14000000000000001</v>
      </c>
      <c r="Q53" s="15">
        <v>195241002.18000001</v>
      </c>
      <c r="R53" s="15">
        <v>0</v>
      </c>
      <c r="S53" s="15">
        <v>195241002.18000001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v>0</v>
      </c>
      <c r="H54" s="18">
        <v>0</v>
      </c>
      <c r="I54" s="18">
        <v>1700000</v>
      </c>
      <c r="J54" s="18">
        <v>1683728</v>
      </c>
      <c r="K54" s="18">
        <v>16272</v>
      </c>
      <c r="L54" s="19">
        <v>0</v>
      </c>
      <c r="M54" s="19">
        <v>1683728</v>
      </c>
      <c r="N54" s="18">
        <v>0</v>
      </c>
      <c r="O54" s="18">
        <v>1683728</v>
      </c>
      <c r="P54" s="18">
        <v>0</v>
      </c>
      <c r="Q54" s="18">
        <v>1683728</v>
      </c>
      <c r="R54" s="18">
        <v>0</v>
      </c>
      <c r="S54" s="18">
        <v>1683728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v>0</v>
      </c>
      <c r="H55" s="18">
        <v>0</v>
      </c>
      <c r="I55" s="18">
        <v>182300000</v>
      </c>
      <c r="J55" s="18">
        <v>181380059.52000001</v>
      </c>
      <c r="K55" s="18">
        <v>919940.48</v>
      </c>
      <c r="L55" s="19">
        <v>0</v>
      </c>
      <c r="M55" s="19">
        <v>181380059.52000001</v>
      </c>
      <c r="N55" s="18">
        <v>0</v>
      </c>
      <c r="O55" s="18">
        <v>181380059.38</v>
      </c>
      <c r="P55" s="18">
        <v>0.14000000000000001</v>
      </c>
      <c r="Q55" s="18">
        <v>181380059.38</v>
      </c>
      <c r="R55" s="18">
        <v>0</v>
      </c>
      <c r="S55" s="18">
        <v>181380059.38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v>1900000000</v>
      </c>
      <c r="H57" s="15">
        <v>537089000</v>
      </c>
      <c r="I57" s="15">
        <v>12104691000</v>
      </c>
      <c r="J57" s="15">
        <v>9796288604.2800007</v>
      </c>
      <c r="K57" s="15">
        <v>2308402395.7199998</v>
      </c>
      <c r="L57" s="16">
        <v>0</v>
      </c>
      <c r="M57" s="16">
        <v>7402543653.5900002</v>
      </c>
      <c r="N57" s="15">
        <v>2393744950.6900001</v>
      </c>
      <c r="O57" s="15">
        <v>2908393768.71</v>
      </c>
      <c r="P57" s="15">
        <v>4494149884.8800001</v>
      </c>
      <c r="Q57" s="15">
        <v>2754258595.6999998</v>
      </c>
      <c r="R57" s="15">
        <v>154135173.00999999</v>
      </c>
      <c r="S57" s="15">
        <v>2754258595.6999998</v>
      </c>
      <c r="T57" s="15">
        <v>0</v>
      </c>
      <c r="U57" s="15">
        <v>44495120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v>0</v>
      </c>
      <c r="H58" s="15">
        <v>0</v>
      </c>
      <c r="I58" s="15">
        <v>1294465000</v>
      </c>
      <c r="J58" s="15">
        <v>1159067062.8</v>
      </c>
      <c r="K58" s="15">
        <v>135397937.19999999</v>
      </c>
      <c r="L58" s="16">
        <v>0</v>
      </c>
      <c r="M58" s="16">
        <v>329067062.80000001</v>
      </c>
      <c r="N58" s="15">
        <v>830000000</v>
      </c>
      <c r="O58" s="15">
        <v>139144472.16</v>
      </c>
      <c r="P58" s="15">
        <v>189922590.63999999</v>
      </c>
      <c r="Q58" s="15">
        <v>134322948.16</v>
      </c>
      <c r="R58" s="15">
        <v>4821524</v>
      </c>
      <c r="S58" s="15">
        <v>134322948.16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v>207818800</v>
      </c>
      <c r="H59" s="15">
        <v>0</v>
      </c>
      <c r="I59" s="15">
        <v>245818800</v>
      </c>
      <c r="J59" s="15">
        <v>208716852</v>
      </c>
      <c r="K59" s="15">
        <v>37101948</v>
      </c>
      <c r="L59" s="16">
        <v>0</v>
      </c>
      <c r="M59" s="16">
        <v>2399183</v>
      </c>
      <c r="N59" s="15">
        <v>206317669</v>
      </c>
      <c r="O59" s="15">
        <v>2399090.33</v>
      </c>
      <c r="P59" s="15">
        <v>92.67</v>
      </c>
      <c r="Q59" s="15">
        <v>2399090.33</v>
      </c>
      <c r="R59" s="15">
        <v>0</v>
      </c>
      <c r="S59" s="15">
        <v>2399090.33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v>0</v>
      </c>
      <c r="H60" s="18">
        <v>0</v>
      </c>
      <c r="I60" s="18">
        <v>1000000</v>
      </c>
      <c r="J60" s="18">
        <v>1000000</v>
      </c>
      <c r="K60" s="18">
        <v>0</v>
      </c>
      <c r="L60" s="19">
        <v>0</v>
      </c>
      <c r="M60" s="19">
        <v>0</v>
      </c>
      <c r="N60" s="18">
        <v>1000000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v>205318800</v>
      </c>
      <c r="H63" s="18">
        <v>0</v>
      </c>
      <c r="I63" s="18">
        <v>206318800</v>
      </c>
      <c r="J63" s="18">
        <v>205317669</v>
      </c>
      <c r="K63" s="18">
        <v>1001131</v>
      </c>
      <c r="L63" s="19">
        <v>0</v>
      </c>
      <c r="M63" s="19">
        <v>0</v>
      </c>
      <c r="N63" s="18">
        <v>205317669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v>0</v>
      </c>
      <c r="H68" s="15">
        <v>0</v>
      </c>
      <c r="I68" s="15">
        <v>616000000</v>
      </c>
      <c r="J68" s="15">
        <v>569018227.48000002</v>
      </c>
      <c r="K68" s="15">
        <v>46981772.520000003</v>
      </c>
      <c r="L68" s="16">
        <v>0</v>
      </c>
      <c r="M68" s="16">
        <v>179943083.13</v>
      </c>
      <c r="N68" s="15">
        <v>389075144.35000002</v>
      </c>
      <c r="O68" s="15">
        <v>112961028.33</v>
      </c>
      <c r="P68" s="15">
        <v>66982054.799999997</v>
      </c>
      <c r="Q68" s="15">
        <v>112961028.33</v>
      </c>
      <c r="R68" s="15">
        <v>0</v>
      </c>
      <c r="S68" s="15">
        <v>112961028.33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v>0</v>
      </c>
      <c r="H69" s="18">
        <v>0</v>
      </c>
      <c r="I69" s="18">
        <v>50000000</v>
      </c>
      <c r="J69" s="18">
        <v>49254069.539999999</v>
      </c>
      <c r="K69" s="18">
        <v>745930.46</v>
      </c>
      <c r="L69" s="19">
        <v>0</v>
      </c>
      <c r="M69" s="19">
        <v>49254069.539999999</v>
      </c>
      <c r="N69" s="18">
        <v>0</v>
      </c>
      <c r="O69" s="18">
        <v>3259204.54</v>
      </c>
      <c r="P69" s="18">
        <v>45994865</v>
      </c>
      <c r="Q69" s="18">
        <v>3259204.54</v>
      </c>
      <c r="R69" s="18">
        <v>0</v>
      </c>
      <c r="S69" s="18">
        <v>3259204.54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v>0</v>
      </c>
      <c r="H70" s="18">
        <v>0</v>
      </c>
      <c r="I70" s="18">
        <v>150000000</v>
      </c>
      <c r="J70" s="18">
        <v>149400000</v>
      </c>
      <c r="K70" s="18">
        <v>600000</v>
      </c>
      <c r="L70" s="19">
        <v>0</v>
      </c>
      <c r="M70" s="19">
        <v>0</v>
      </c>
      <c r="N70" s="18">
        <v>149400000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v>0</v>
      </c>
      <c r="H71" s="18">
        <v>0</v>
      </c>
      <c r="I71" s="18">
        <v>2000000</v>
      </c>
      <c r="J71" s="18">
        <v>0</v>
      </c>
      <c r="K71" s="18">
        <v>2000000</v>
      </c>
      <c r="L71" s="19">
        <v>0</v>
      </c>
      <c r="M71" s="19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v>0</v>
      </c>
      <c r="H72" s="18">
        <v>0</v>
      </c>
      <c r="I72" s="18">
        <v>370000000</v>
      </c>
      <c r="J72" s="18">
        <v>356870758.83999997</v>
      </c>
      <c r="K72" s="18">
        <v>13129241.16</v>
      </c>
      <c r="L72" s="19">
        <v>0</v>
      </c>
      <c r="M72" s="19">
        <v>120390277.48999999</v>
      </c>
      <c r="N72" s="18">
        <v>236480481.34999999</v>
      </c>
      <c r="O72" s="18">
        <v>101897087.69</v>
      </c>
      <c r="P72" s="18">
        <v>18493189.800000001</v>
      </c>
      <c r="Q72" s="18">
        <v>101897087.69</v>
      </c>
      <c r="R72" s="18">
        <v>0</v>
      </c>
      <c r="S72" s="18">
        <v>101897087.69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v>0</v>
      </c>
      <c r="H73" s="18">
        <v>0</v>
      </c>
      <c r="I73" s="18">
        <v>2000000</v>
      </c>
      <c r="J73" s="18">
        <v>900000</v>
      </c>
      <c r="K73" s="18">
        <v>1100000</v>
      </c>
      <c r="L73" s="19">
        <v>0</v>
      </c>
      <c r="M73" s="19">
        <v>900000</v>
      </c>
      <c r="N73" s="18">
        <v>0</v>
      </c>
      <c r="O73" s="18">
        <v>900000</v>
      </c>
      <c r="P73" s="18">
        <v>0</v>
      </c>
      <c r="Q73" s="18">
        <v>900000</v>
      </c>
      <c r="R73" s="18">
        <v>0</v>
      </c>
      <c r="S73" s="18">
        <v>900000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v>0</v>
      </c>
      <c r="H74" s="18">
        <v>0</v>
      </c>
      <c r="I74" s="18">
        <v>15000000</v>
      </c>
      <c r="J74" s="18">
        <v>3783572.9</v>
      </c>
      <c r="K74" s="18">
        <v>11216427.1</v>
      </c>
      <c r="L74" s="19">
        <v>0</v>
      </c>
      <c r="M74" s="19">
        <v>3783572.9</v>
      </c>
      <c r="N74" s="18">
        <v>0</v>
      </c>
      <c r="O74" s="18">
        <v>3783572.9</v>
      </c>
      <c r="P74" s="18">
        <v>0</v>
      </c>
      <c r="Q74" s="18">
        <v>3783572.9</v>
      </c>
      <c r="R74" s="18">
        <v>0</v>
      </c>
      <c r="S74" s="18">
        <v>3783572.9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v>0</v>
      </c>
      <c r="H75" s="18">
        <v>0</v>
      </c>
      <c r="I75" s="18">
        <v>20000000</v>
      </c>
      <c r="J75" s="18">
        <v>5988663</v>
      </c>
      <c r="K75" s="18">
        <v>14011337</v>
      </c>
      <c r="L75" s="19">
        <v>0</v>
      </c>
      <c r="M75" s="19">
        <v>2794000</v>
      </c>
      <c r="N75" s="18">
        <v>3194663</v>
      </c>
      <c r="O75" s="18">
        <v>300000</v>
      </c>
      <c r="P75" s="18">
        <v>2494000</v>
      </c>
      <c r="Q75" s="18">
        <v>300000</v>
      </c>
      <c r="R75" s="18">
        <v>0</v>
      </c>
      <c r="S75" s="18">
        <v>300000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v>0</v>
      </c>
      <c r="H77" s="18">
        <v>0</v>
      </c>
      <c r="I77" s="18">
        <v>6000000</v>
      </c>
      <c r="J77" s="18">
        <v>2821163.2</v>
      </c>
      <c r="K77" s="18">
        <v>3178836.8</v>
      </c>
      <c r="L77" s="19">
        <v>0</v>
      </c>
      <c r="M77" s="19">
        <v>2821163.2</v>
      </c>
      <c r="N77" s="18">
        <v>0</v>
      </c>
      <c r="O77" s="18">
        <v>2821163.2</v>
      </c>
      <c r="P77" s="18">
        <v>0</v>
      </c>
      <c r="Q77" s="18">
        <v>2821163.2</v>
      </c>
      <c r="R77" s="18">
        <v>0</v>
      </c>
      <c r="S77" s="18">
        <v>2821163.2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v>254800000</v>
      </c>
      <c r="H78" s="15">
        <v>537089000</v>
      </c>
      <c r="I78" s="15">
        <v>3913211000</v>
      </c>
      <c r="J78" s="15">
        <v>3853289931.8499999</v>
      </c>
      <c r="K78" s="15">
        <v>59921068.149999999</v>
      </c>
      <c r="L78" s="16">
        <v>0</v>
      </c>
      <c r="M78" s="16">
        <v>3374353414.5100002</v>
      </c>
      <c r="N78" s="15">
        <v>478936517.33999997</v>
      </c>
      <c r="O78" s="15">
        <v>842434522.32000005</v>
      </c>
      <c r="P78" s="15">
        <v>2531918892.1900001</v>
      </c>
      <c r="Q78" s="15">
        <v>838173605.30999994</v>
      </c>
      <c r="R78" s="15">
        <v>4260917.01</v>
      </c>
      <c r="S78" s="15">
        <v>838173605.30999994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v>0</v>
      </c>
      <c r="H79" s="18">
        <v>0</v>
      </c>
      <c r="I79" s="18">
        <v>400000000</v>
      </c>
      <c r="J79" s="18">
        <v>386204163.31999999</v>
      </c>
      <c r="K79" s="18">
        <v>13795836.68</v>
      </c>
      <c r="L79" s="19">
        <v>0</v>
      </c>
      <c r="M79" s="19">
        <v>25204163.32</v>
      </c>
      <c r="N79" s="18">
        <v>361000000</v>
      </c>
      <c r="O79" s="18">
        <v>18045982.84</v>
      </c>
      <c r="P79" s="18">
        <v>7158180.4800000004</v>
      </c>
      <c r="Q79" s="18">
        <v>18045982.84</v>
      </c>
      <c r="R79" s="18">
        <v>0</v>
      </c>
      <c r="S79" s="18">
        <v>18045982.84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v>0</v>
      </c>
      <c r="H80" s="18">
        <v>0</v>
      </c>
      <c r="I80" s="18">
        <v>40000000</v>
      </c>
      <c r="J80" s="18">
        <v>16724981.880000001</v>
      </c>
      <c r="K80" s="18">
        <v>23275018.120000001</v>
      </c>
      <c r="L80" s="19">
        <v>0</v>
      </c>
      <c r="M80" s="19">
        <v>13492931.880000001</v>
      </c>
      <c r="N80" s="18">
        <v>3232050</v>
      </c>
      <c r="O80" s="18">
        <v>5154130.9800000004</v>
      </c>
      <c r="P80" s="18">
        <v>8338800.9000000004</v>
      </c>
      <c r="Q80" s="18">
        <v>5154130.9800000004</v>
      </c>
      <c r="R80" s="18">
        <v>0</v>
      </c>
      <c r="S80" s="18">
        <v>5154130.9800000004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v>220000000</v>
      </c>
      <c r="H81" s="18">
        <v>0</v>
      </c>
      <c r="I81" s="18">
        <v>420000000</v>
      </c>
      <c r="J81" s="18">
        <v>408893794</v>
      </c>
      <c r="K81" s="18">
        <v>11106206</v>
      </c>
      <c r="L81" s="19">
        <v>0</v>
      </c>
      <c r="M81" s="19">
        <v>398000000</v>
      </c>
      <c r="N81" s="18">
        <v>10893794</v>
      </c>
      <c r="O81" s="18">
        <v>0</v>
      </c>
      <c r="P81" s="18">
        <v>398000000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v>0</v>
      </c>
      <c r="H82" s="18">
        <v>0</v>
      </c>
      <c r="I82" s="18">
        <v>55000000</v>
      </c>
      <c r="J82" s="18">
        <v>52216739.880000003</v>
      </c>
      <c r="K82" s="18">
        <v>2783260.12</v>
      </c>
      <c r="L82" s="19">
        <v>0</v>
      </c>
      <c r="M82" s="19">
        <v>216739.88</v>
      </c>
      <c r="N82" s="18">
        <v>52000000</v>
      </c>
      <c r="O82" s="18">
        <v>216739.88</v>
      </c>
      <c r="P82" s="18">
        <v>0</v>
      </c>
      <c r="Q82" s="18">
        <v>216739.88</v>
      </c>
      <c r="R82" s="18">
        <v>0</v>
      </c>
      <c r="S82" s="18">
        <v>216739.88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v>0</v>
      </c>
      <c r="H83" s="18">
        <v>537089000</v>
      </c>
      <c r="I83" s="18">
        <v>1162911000</v>
      </c>
      <c r="J83" s="18">
        <v>1160712500.21</v>
      </c>
      <c r="K83" s="18">
        <v>2198499.79</v>
      </c>
      <c r="L83" s="19">
        <v>0</v>
      </c>
      <c r="M83" s="19">
        <v>1118117965.76</v>
      </c>
      <c r="N83" s="18">
        <v>42594534.450000003</v>
      </c>
      <c r="O83" s="18">
        <v>341446851.94999999</v>
      </c>
      <c r="P83" s="18">
        <v>776671113.80999994</v>
      </c>
      <c r="Q83" s="18">
        <v>337185934.94</v>
      </c>
      <c r="R83" s="18">
        <v>4260917.01</v>
      </c>
      <c r="S83" s="18">
        <v>337185934.94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v>0</v>
      </c>
      <c r="H84" s="18">
        <v>0</v>
      </c>
      <c r="I84" s="18">
        <v>1800000000</v>
      </c>
      <c r="J84" s="18">
        <v>1793737752.5599999</v>
      </c>
      <c r="K84" s="18">
        <v>6262247.4400000004</v>
      </c>
      <c r="L84" s="19">
        <v>0</v>
      </c>
      <c r="M84" s="19">
        <v>1784521613.6700001</v>
      </c>
      <c r="N84" s="18">
        <v>9216138.8900000006</v>
      </c>
      <c r="O84" s="18">
        <v>442770816.67000002</v>
      </c>
      <c r="P84" s="18">
        <v>1341750797</v>
      </c>
      <c r="Q84" s="18">
        <v>442770816.67000002</v>
      </c>
      <c r="R84" s="18">
        <v>0</v>
      </c>
      <c r="S84" s="18">
        <v>442770816.67000002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v>34800000</v>
      </c>
      <c r="H85" s="18">
        <v>0</v>
      </c>
      <c r="I85" s="18">
        <v>35300000</v>
      </c>
      <c r="J85" s="18">
        <v>34800000</v>
      </c>
      <c r="K85" s="18">
        <v>500000</v>
      </c>
      <c r="L85" s="19">
        <v>0</v>
      </c>
      <c r="M85" s="19">
        <v>34800000</v>
      </c>
      <c r="N85" s="18">
        <v>0</v>
      </c>
      <c r="O85" s="18">
        <v>34800000</v>
      </c>
      <c r="P85" s="18">
        <v>0</v>
      </c>
      <c r="Q85" s="18">
        <v>34800000</v>
      </c>
      <c r="R85" s="18">
        <v>0</v>
      </c>
      <c r="S85" s="18">
        <v>34800000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v>-459418800</v>
      </c>
      <c r="H86" s="15">
        <v>0</v>
      </c>
      <c r="I86" s="15">
        <v>1812581200</v>
      </c>
      <c r="J86" s="15">
        <v>1718142946.8599999</v>
      </c>
      <c r="K86" s="15">
        <v>94438253.140000001</v>
      </c>
      <c r="L86" s="16">
        <v>0</v>
      </c>
      <c r="M86" s="16">
        <v>1266398926.8599999</v>
      </c>
      <c r="N86" s="15">
        <v>451744020</v>
      </c>
      <c r="O86" s="15">
        <v>304792385.06</v>
      </c>
      <c r="P86" s="15">
        <v>961606541.79999995</v>
      </c>
      <c r="Q86" s="15">
        <v>259082585.06</v>
      </c>
      <c r="R86" s="15">
        <v>45709800</v>
      </c>
      <c r="S86" s="15">
        <v>259082585.06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v>0</v>
      </c>
      <c r="H87" s="18">
        <v>0</v>
      </c>
      <c r="I87" s="18">
        <v>450000000</v>
      </c>
      <c r="J87" s="18">
        <v>401355467.60000002</v>
      </c>
      <c r="K87" s="18">
        <v>48644532.399999999</v>
      </c>
      <c r="L87" s="19">
        <v>0</v>
      </c>
      <c r="M87" s="19">
        <v>401355467.60000002</v>
      </c>
      <c r="N87" s="18">
        <v>0</v>
      </c>
      <c r="O87" s="18">
        <v>73172405.859999999</v>
      </c>
      <c r="P87" s="18">
        <v>328183061.74000001</v>
      </c>
      <c r="Q87" s="18">
        <v>73172405.859999999</v>
      </c>
      <c r="R87" s="18">
        <v>0</v>
      </c>
      <c r="S87" s="18">
        <v>73172405.859999999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v>0</v>
      </c>
      <c r="H88" s="18"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v>-459418800</v>
      </c>
      <c r="H89" s="18">
        <v>0</v>
      </c>
      <c r="I89" s="18">
        <v>1340581200</v>
      </c>
      <c r="J89" s="18">
        <v>1311022676.8599999</v>
      </c>
      <c r="K89" s="18">
        <v>29558523.140000001</v>
      </c>
      <c r="L89" s="19">
        <v>0</v>
      </c>
      <c r="M89" s="19">
        <v>859278656.86000001</v>
      </c>
      <c r="N89" s="18">
        <v>451744020</v>
      </c>
      <c r="O89" s="18">
        <v>225855176.80000001</v>
      </c>
      <c r="P89" s="18">
        <v>633423480.05999994</v>
      </c>
      <c r="Q89" s="18">
        <v>180145376.80000001</v>
      </c>
      <c r="R89" s="18">
        <v>45709800</v>
      </c>
      <c r="S89" s="18">
        <v>180145376.80000001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v>0</v>
      </c>
      <c r="H90" s="18">
        <v>0</v>
      </c>
      <c r="I90" s="18">
        <v>12000000</v>
      </c>
      <c r="J90" s="18">
        <v>5764802.4000000004</v>
      </c>
      <c r="K90" s="18">
        <v>6235197.5999999996</v>
      </c>
      <c r="L90" s="19">
        <v>0</v>
      </c>
      <c r="M90" s="19">
        <v>5764802.4000000004</v>
      </c>
      <c r="N90" s="18">
        <v>0</v>
      </c>
      <c r="O90" s="18">
        <v>5764802.4000000004</v>
      </c>
      <c r="P90" s="18">
        <v>0</v>
      </c>
      <c r="Q90" s="18">
        <v>5764802.4000000004</v>
      </c>
      <c r="R90" s="18">
        <v>0</v>
      </c>
      <c r="S90" s="18">
        <v>5764802.4000000004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v>-34800000</v>
      </c>
      <c r="H91" s="15">
        <v>0</v>
      </c>
      <c r="I91" s="15">
        <v>55200000</v>
      </c>
      <c r="J91" s="15">
        <v>52423792.520000003</v>
      </c>
      <c r="K91" s="15">
        <v>2776207.48</v>
      </c>
      <c r="L91" s="16">
        <v>0</v>
      </c>
      <c r="M91" s="16">
        <v>52423792.520000003</v>
      </c>
      <c r="N91" s="15">
        <v>0</v>
      </c>
      <c r="O91" s="15">
        <v>3025692.52</v>
      </c>
      <c r="P91" s="15">
        <v>49398100</v>
      </c>
      <c r="Q91" s="15">
        <v>3025692.52</v>
      </c>
      <c r="R91" s="15">
        <v>0</v>
      </c>
      <c r="S91" s="15">
        <v>3025692.52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v>-34800000</v>
      </c>
      <c r="H92" s="18">
        <v>0</v>
      </c>
      <c r="I92" s="18">
        <v>35200000</v>
      </c>
      <c r="J92" s="18">
        <v>34920000</v>
      </c>
      <c r="K92" s="18">
        <v>280000</v>
      </c>
      <c r="L92" s="19">
        <v>0</v>
      </c>
      <c r="M92" s="19">
        <v>34920000</v>
      </c>
      <c r="N92" s="18">
        <v>0</v>
      </c>
      <c r="O92" s="18">
        <v>0</v>
      </c>
      <c r="P92" s="18">
        <v>34920000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v>0</v>
      </c>
      <c r="H93" s="18">
        <v>0</v>
      </c>
      <c r="I93" s="18">
        <v>20000000</v>
      </c>
      <c r="J93" s="18">
        <v>17503792.52</v>
      </c>
      <c r="K93" s="18">
        <v>2496207.48</v>
      </c>
      <c r="L93" s="19">
        <v>0</v>
      </c>
      <c r="M93" s="19">
        <v>17503792.52</v>
      </c>
      <c r="N93" s="18">
        <v>0</v>
      </c>
      <c r="O93" s="18">
        <v>3025692.52</v>
      </c>
      <c r="P93" s="18">
        <v>14478100</v>
      </c>
      <c r="Q93" s="18">
        <v>3025692.52</v>
      </c>
      <c r="R93" s="18">
        <v>0</v>
      </c>
      <c r="S93" s="18">
        <v>3025692.52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v>0</v>
      </c>
      <c r="H94" s="15">
        <v>0</v>
      </c>
      <c r="I94" s="15">
        <v>988000000</v>
      </c>
      <c r="J94" s="15">
        <v>886179168.71000004</v>
      </c>
      <c r="K94" s="15">
        <v>101820831.29000001</v>
      </c>
      <c r="L94" s="16">
        <v>0</v>
      </c>
      <c r="M94" s="16">
        <v>332647930.70999998</v>
      </c>
      <c r="N94" s="15">
        <v>553531238</v>
      </c>
      <c r="O94" s="15">
        <v>331614537.29000002</v>
      </c>
      <c r="P94" s="15">
        <v>1033393.42</v>
      </c>
      <c r="Q94" s="15">
        <v>331583113.29000002</v>
      </c>
      <c r="R94" s="15">
        <v>31424</v>
      </c>
      <c r="S94" s="15">
        <v>331583113.29000002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v>0</v>
      </c>
      <c r="H95" s="18">
        <v>0</v>
      </c>
      <c r="I95" s="18">
        <v>120000000</v>
      </c>
      <c r="J95" s="18">
        <v>89480694.109999999</v>
      </c>
      <c r="K95" s="18">
        <v>30519305.890000001</v>
      </c>
      <c r="L95" s="19">
        <v>0</v>
      </c>
      <c r="M95" s="19">
        <v>23691031.109999999</v>
      </c>
      <c r="N95" s="18">
        <v>65789663</v>
      </c>
      <c r="O95" s="18">
        <v>23567375.52</v>
      </c>
      <c r="P95" s="18">
        <v>123655.59</v>
      </c>
      <c r="Q95" s="18">
        <v>23567375.52</v>
      </c>
      <c r="R95" s="18">
        <v>0</v>
      </c>
      <c r="S95" s="18">
        <v>23567375.52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v>0</v>
      </c>
      <c r="H96" s="18">
        <v>0</v>
      </c>
      <c r="I96" s="18">
        <v>550000000</v>
      </c>
      <c r="J96" s="18">
        <v>535585560.52999997</v>
      </c>
      <c r="K96" s="18">
        <v>14414439.470000001</v>
      </c>
      <c r="L96" s="19">
        <v>0</v>
      </c>
      <c r="M96" s="19">
        <v>222575808.53</v>
      </c>
      <c r="N96" s="18">
        <v>313009752</v>
      </c>
      <c r="O96" s="18">
        <v>221818358.80000001</v>
      </c>
      <c r="P96" s="18">
        <v>757449.73</v>
      </c>
      <c r="Q96" s="18">
        <v>221789274.80000001</v>
      </c>
      <c r="R96" s="18">
        <v>29084</v>
      </c>
      <c r="S96" s="18">
        <v>221789274.80000001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v>0</v>
      </c>
      <c r="H97" s="18">
        <v>0</v>
      </c>
      <c r="I97" s="18">
        <v>2000000</v>
      </c>
      <c r="J97" s="18">
        <v>236018.36</v>
      </c>
      <c r="K97" s="18">
        <v>1763981.64</v>
      </c>
      <c r="L97" s="19">
        <v>0</v>
      </c>
      <c r="M97" s="19">
        <v>236018.36</v>
      </c>
      <c r="N97" s="18">
        <v>0</v>
      </c>
      <c r="O97" s="18">
        <v>235041.42</v>
      </c>
      <c r="P97" s="18">
        <v>976.94</v>
      </c>
      <c r="Q97" s="18">
        <v>232701.42</v>
      </c>
      <c r="R97" s="18">
        <v>2340</v>
      </c>
      <c r="S97" s="18">
        <v>232701.42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v>0</v>
      </c>
      <c r="H98" s="18">
        <v>0</v>
      </c>
      <c r="I98" s="18">
        <v>17000000</v>
      </c>
      <c r="J98" s="18">
        <v>5793423.1799999997</v>
      </c>
      <c r="K98" s="18">
        <v>11206576.82</v>
      </c>
      <c r="L98" s="19">
        <v>0</v>
      </c>
      <c r="M98" s="19">
        <v>5793423.1799999997</v>
      </c>
      <c r="N98" s="18">
        <v>0</v>
      </c>
      <c r="O98" s="18">
        <v>5793423.1799999997</v>
      </c>
      <c r="P98" s="18">
        <v>0</v>
      </c>
      <c r="Q98" s="18">
        <v>5793423.1799999997</v>
      </c>
      <c r="R98" s="18">
        <v>0</v>
      </c>
      <c r="S98" s="18">
        <v>5793423.1799999997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v>0</v>
      </c>
      <c r="H99" s="18">
        <v>0</v>
      </c>
      <c r="I99" s="18">
        <v>295000000</v>
      </c>
      <c r="J99" s="18">
        <v>253931211.53</v>
      </c>
      <c r="K99" s="18">
        <v>41068788.469999999</v>
      </c>
      <c r="L99" s="19">
        <v>0</v>
      </c>
      <c r="M99" s="19">
        <v>79199388.530000001</v>
      </c>
      <c r="N99" s="18">
        <v>174731823</v>
      </c>
      <c r="O99" s="18">
        <v>79058978.370000005</v>
      </c>
      <c r="P99" s="18">
        <v>140410.16</v>
      </c>
      <c r="Q99" s="18">
        <v>79058978.370000005</v>
      </c>
      <c r="R99" s="18">
        <v>0</v>
      </c>
      <c r="S99" s="18">
        <v>79058978.370000005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v>0</v>
      </c>
      <c r="H100" s="18">
        <v>0</v>
      </c>
      <c r="I100" s="18">
        <v>4000000</v>
      </c>
      <c r="J100" s="18">
        <v>1152261</v>
      </c>
      <c r="K100" s="18">
        <v>2847739</v>
      </c>
      <c r="L100" s="19">
        <v>0</v>
      </c>
      <c r="M100" s="19">
        <v>1152261</v>
      </c>
      <c r="N100" s="18">
        <v>0</v>
      </c>
      <c r="O100" s="18">
        <v>1141360</v>
      </c>
      <c r="P100" s="18">
        <v>10901</v>
      </c>
      <c r="Q100" s="18">
        <v>1141360</v>
      </c>
      <c r="R100" s="18">
        <v>0</v>
      </c>
      <c r="S100" s="18">
        <v>1141360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v>0</v>
      </c>
      <c r="H101" s="15">
        <v>0</v>
      </c>
      <c r="I101" s="15">
        <v>900000000</v>
      </c>
      <c r="J101" s="15">
        <v>834821524</v>
      </c>
      <c r="K101" s="15">
        <v>65178476</v>
      </c>
      <c r="L101" s="16">
        <v>0</v>
      </c>
      <c r="M101" s="16">
        <v>4821524</v>
      </c>
      <c r="N101" s="15">
        <v>830000000</v>
      </c>
      <c r="O101" s="15">
        <v>4821524</v>
      </c>
      <c r="P101" s="15">
        <v>0</v>
      </c>
      <c r="Q101" s="15">
        <v>0</v>
      </c>
      <c r="R101" s="15">
        <v>4821524</v>
      </c>
      <c r="S101" s="15">
        <v>0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v>0</v>
      </c>
      <c r="H102" s="18">
        <v>0</v>
      </c>
      <c r="I102" s="18">
        <v>900000000</v>
      </c>
      <c r="J102" s="18">
        <v>834821524</v>
      </c>
      <c r="K102" s="18">
        <v>65178476</v>
      </c>
      <c r="L102" s="19">
        <v>0</v>
      </c>
      <c r="M102" s="19">
        <v>4821524</v>
      </c>
      <c r="N102" s="18">
        <v>830000000</v>
      </c>
      <c r="O102" s="18">
        <v>4821524</v>
      </c>
      <c r="P102" s="18">
        <v>0</v>
      </c>
      <c r="Q102" s="18">
        <v>0</v>
      </c>
      <c r="R102" s="18">
        <v>4821524</v>
      </c>
      <c r="S102" s="18">
        <v>0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v>0</v>
      </c>
      <c r="H103" s="15"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v>0</v>
      </c>
      <c r="H104" s="15">
        <v>0</v>
      </c>
      <c r="I104" s="15">
        <v>394465000</v>
      </c>
      <c r="J104" s="15">
        <v>324245538.80000001</v>
      </c>
      <c r="K104" s="15">
        <v>70219461.200000003</v>
      </c>
      <c r="L104" s="16">
        <v>0</v>
      </c>
      <c r="M104" s="16">
        <v>324245538.80000001</v>
      </c>
      <c r="N104" s="15">
        <v>0</v>
      </c>
      <c r="O104" s="15">
        <v>134322948.16</v>
      </c>
      <c r="P104" s="15">
        <v>189922590.63999999</v>
      </c>
      <c r="Q104" s="15">
        <v>134322948.16</v>
      </c>
      <c r="R104" s="15">
        <v>0</v>
      </c>
      <c r="S104" s="15">
        <v>134322948.16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v>0</v>
      </c>
      <c r="H105" s="18"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v>0</v>
      </c>
      <c r="H106" s="18">
        <v>0</v>
      </c>
      <c r="I106" s="18">
        <v>394465000</v>
      </c>
      <c r="J106" s="18">
        <v>324245538.80000001</v>
      </c>
      <c r="K106" s="18">
        <v>70219461.200000003</v>
      </c>
      <c r="L106" s="19">
        <v>0</v>
      </c>
      <c r="M106" s="19">
        <v>324245538.80000001</v>
      </c>
      <c r="N106" s="18">
        <v>0</v>
      </c>
      <c r="O106" s="18">
        <v>134322948.16</v>
      </c>
      <c r="P106" s="18">
        <v>189922590.63999999</v>
      </c>
      <c r="Q106" s="18">
        <v>134322948.16</v>
      </c>
      <c r="R106" s="18">
        <v>0</v>
      </c>
      <c r="S106" s="18">
        <v>134322948.16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v>1900000000</v>
      </c>
      <c r="H107" s="15">
        <v>0</v>
      </c>
      <c r="I107" s="15">
        <v>4130080000</v>
      </c>
      <c r="J107" s="15">
        <v>2179917670.9000001</v>
      </c>
      <c r="K107" s="15">
        <v>1950162329.0999999</v>
      </c>
      <c r="L107" s="16">
        <v>0</v>
      </c>
      <c r="M107" s="16">
        <v>2179917670.9000001</v>
      </c>
      <c r="N107" s="15">
        <v>0</v>
      </c>
      <c r="O107" s="15">
        <v>1310813660.9000001</v>
      </c>
      <c r="P107" s="15">
        <v>869104010</v>
      </c>
      <c r="Q107" s="15">
        <v>1206680628.9000001</v>
      </c>
      <c r="R107" s="15">
        <v>104133032</v>
      </c>
      <c r="S107" s="15">
        <v>1206680628.9000001</v>
      </c>
      <c r="T107" s="15">
        <v>0</v>
      </c>
      <c r="U107" s="15">
        <v>44495120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v>0</v>
      </c>
      <c r="H108" s="18"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v>1900000000</v>
      </c>
      <c r="H109" s="18">
        <v>0</v>
      </c>
      <c r="I109" s="18">
        <v>4070080000</v>
      </c>
      <c r="J109" s="18">
        <v>2119917670.9000001</v>
      </c>
      <c r="K109" s="18">
        <v>1950162329.0999999</v>
      </c>
      <c r="L109" s="19">
        <v>0</v>
      </c>
      <c r="M109" s="19">
        <v>2119917670.9000001</v>
      </c>
      <c r="N109" s="18">
        <v>0</v>
      </c>
      <c r="O109" s="18">
        <v>1310813660.9000001</v>
      </c>
      <c r="P109" s="18">
        <v>809104010</v>
      </c>
      <c r="Q109" s="18">
        <v>1206680628.9000001</v>
      </c>
      <c r="R109" s="18">
        <v>104133032</v>
      </c>
      <c r="S109" s="18">
        <v>1206680628.9000001</v>
      </c>
      <c r="T109" s="18">
        <v>0</v>
      </c>
      <c r="U109" s="18">
        <v>44495120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v>0</v>
      </c>
      <c r="H110" s="15"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v>0</v>
      </c>
      <c r="H111" s="18"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16">
        <v>0</v>
      </c>
      <c r="M112" s="16">
        <v>0</v>
      </c>
      <c r="N112" s="15">
        <v>305772000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3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19">
        <v>0</v>
      </c>
      <c r="M113" s="19">
        <v>0</v>
      </c>
      <c r="N113" s="18">
        <v>199200000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3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19">
        <v>0</v>
      </c>
      <c r="M114" s="19">
        <v>0</v>
      </c>
      <c r="N114" s="18">
        <v>76692000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3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19">
        <v>0</v>
      </c>
      <c r="M115" s="19">
        <v>0</v>
      </c>
      <c r="N115" s="18">
        <v>29880000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3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v>0</v>
      </c>
      <c r="H116" s="15"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302500</v>
      </c>
      <c r="P116" s="15">
        <v>1297500</v>
      </c>
      <c r="Q116" s="15">
        <v>302500</v>
      </c>
      <c r="R116" s="15">
        <v>0</v>
      </c>
      <c r="S116" s="15">
        <v>302500</v>
      </c>
      <c r="T116" s="15">
        <v>0</v>
      </c>
      <c r="U116" s="15">
        <v>0</v>
      </c>
    </row>
    <row r="117" spans="1:23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v>0</v>
      </c>
      <c r="H117" s="18"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302500</v>
      </c>
      <c r="P117" s="18">
        <v>1297500</v>
      </c>
      <c r="Q117" s="18">
        <v>302500</v>
      </c>
      <c r="R117" s="18">
        <v>0</v>
      </c>
      <c r="S117" s="18">
        <v>302500</v>
      </c>
      <c r="T117" s="18">
        <v>0</v>
      </c>
      <c r="U117" s="18">
        <v>0</v>
      </c>
    </row>
    <row r="118" spans="1:23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v>31600000</v>
      </c>
      <c r="H118" s="15">
        <v>0</v>
      </c>
      <c r="I118" s="15">
        <v>32600000</v>
      </c>
      <c r="J118" s="15">
        <v>21228013.960000001</v>
      </c>
      <c r="K118" s="15">
        <v>11371986.039999999</v>
      </c>
      <c r="L118" s="16">
        <v>0</v>
      </c>
      <c r="M118" s="16">
        <v>12859651.960000001</v>
      </c>
      <c r="N118" s="15">
        <v>8368362</v>
      </c>
      <c r="O118" s="15">
        <v>50351.96</v>
      </c>
      <c r="P118" s="15">
        <v>12809300</v>
      </c>
      <c r="Q118" s="15">
        <v>50351.96</v>
      </c>
      <c r="R118" s="15">
        <v>0</v>
      </c>
      <c r="S118" s="15">
        <v>50351.96</v>
      </c>
      <c r="T118" s="15">
        <v>0</v>
      </c>
      <c r="U118" s="15">
        <v>0</v>
      </c>
    </row>
    <row r="119" spans="1:23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v>31600000</v>
      </c>
      <c r="H119" s="18">
        <v>0</v>
      </c>
      <c r="I119" s="18">
        <v>32600000</v>
      </c>
      <c r="J119" s="18">
        <v>21228013.960000001</v>
      </c>
      <c r="K119" s="18">
        <f t="shared" ref="K119:K123" si="5">+I119-J119</f>
        <v>11371986.039999999</v>
      </c>
      <c r="L119" s="19">
        <v>0</v>
      </c>
      <c r="M119" s="19">
        <v>12859651.960000001</v>
      </c>
      <c r="N119" s="18">
        <v>8368362</v>
      </c>
      <c r="O119" s="18">
        <v>50351.96</v>
      </c>
      <c r="P119" s="18">
        <v>12809300</v>
      </c>
      <c r="Q119" s="18">
        <v>50351.96</v>
      </c>
      <c r="R119" s="18">
        <v>0</v>
      </c>
      <c r="S119" s="18">
        <v>50351.96</v>
      </c>
      <c r="T119" s="18">
        <v>0</v>
      </c>
      <c r="U119" s="18">
        <v>0</v>
      </c>
    </row>
    <row r="120" spans="1:23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v>-8678364002</v>
      </c>
      <c r="H120" s="15">
        <v>1000000000</v>
      </c>
      <c r="I120" s="15">
        <f>339005014.63+I127</f>
        <v>587635998.00000083</v>
      </c>
      <c r="J120" s="15">
        <v>0</v>
      </c>
      <c r="K120" s="15">
        <f t="shared" si="5"/>
        <v>587635998.00000083</v>
      </c>
      <c r="L120" s="16">
        <v>0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3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v>0</v>
      </c>
      <c r="H121" s="15">
        <v>0</v>
      </c>
      <c r="I121" s="15">
        <v>255000000</v>
      </c>
      <c r="J121" s="15">
        <v>0</v>
      </c>
      <c r="K121" s="15">
        <f t="shared" si="5"/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3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v>0</v>
      </c>
      <c r="H122" s="15">
        <v>0</v>
      </c>
      <c r="I122" s="15">
        <v>255000000</v>
      </c>
      <c r="J122" s="15">
        <v>0</v>
      </c>
      <c r="K122" s="15">
        <f t="shared" si="5"/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3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v>0</v>
      </c>
      <c r="H123" s="18">
        <v>0</v>
      </c>
      <c r="I123" s="18">
        <v>255000000</v>
      </c>
      <c r="J123" s="18">
        <v>0</v>
      </c>
      <c r="K123" s="18">
        <f t="shared" si="5"/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3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v>-8678364002</v>
      </c>
      <c r="H124" s="15">
        <v>1000000000</v>
      </c>
      <c r="I124" s="15">
        <f>84005014.63+I127</f>
        <v>332635998.00000083</v>
      </c>
      <c r="J124" s="15">
        <v>0</v>
      </c>
      <c r="K124" s="15">
        <f t="shared" ref="K124:K125" si="6">+I124-J124</f>
        <v>332635998.00000083</v>
      </c>
      <c r="L124" s="16">
        <v>0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3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v>73005014.629999995</v>
      </c>
      <c r="H125" s="15">
        <v>0</v>
      </c>
      <c r="I125" s="15">
        <v>84005014.629999995</v>
      </c>
      <c r="J125" s="15">
        <v>0</v>
      </c>
      <c r="K125" s="15">
        <f t="shared" si="6"/>
        <v>84005014.629999995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3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v>73005014.629999995</v>
      </c>
      <c r="H126" s="18">
        <v>0</v>
      </c>
      <c r="I126" s="18">
        <v>84005014.629999995</v>
      </c>
      <c r="J126" s="18">
        <v>0</v>
      </c>
      <c r="K126" s="18">
        <f>+I126-J126</f>
        <v>84005014.629999995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3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v>-8751369016.6299992</v>
      </c>
      <c r="H127" s="15">
        <v>1000000000</v>
      </c>
      <c r="I127" s="15">
        <v>248630983.37000084</v>
      </c>
      <c r="J127" s="15">
        <v>0</v>
      </c>
      <c r="K127" s="15">
        <f>+I127-J127</f>
        <v>248630983.37000084</v>
      </c>
      <c r="L127" s="16">
        <v>0</v>
      </c>
      <c r="M127" s="16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W127" s="10">
        <v>248630983.37000084</v>
      </c>
    </row>
    <row r="128" spans="1:23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v>-8751369016.6299992</v>
      </c>
      <c r="H128" s="15">
        <v>1000000000</v>
      </c>
      <c r="I128" s="15">
        <v>248630983.37000084</v>
      </c>
      <c r="J128" s="15">
        <v>0</v>
      </c>
      <c r="K128" s="15">
        <f>+I128-J128</f>
        <v>248630983.37000084</v>
      </c>
      <c r="L128" s="16">
        <v>0</v>
      </c>
      <c r="M128" s="16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v>0</v>
      </c>
      <c r="H129" s="32">
        <v>7010004200</v>
      </c>
      <c r="I129" s="32">
        <v>34989995800</v>
      </c>
      <c r="J129" s="32">
        <v>21093841954.169998</v>
      </c>
      <c r="K129" s="32">
        <v>13896153845.83</v>
      </c>
      <c r="L129" s="33">
        <v>0</v>
      </c>
      <c r="M129" s="33">
        <v>16781240319.129999</v>
      </c>
      <c r="N129" s="32">
        <v>4312601635.04</v>
      </c>
      <c r="O129" s="32">
        <v>4156619698.21</v>
      </c>
      <c r="P129" s="32">
        <v>12624620620.92</v>
      </c>
      <c r="Q129" s="32">
        <v>3962677937.4099998</v>
      </c>
      <c r="R129" s="32">
        <v>193941760.80000001</v>
      </c>
      <c r="S129" s="32">
        <v>3962677937.4099998</v>
      </c>
      <c r="T129" s="32">
        <v>0</v>
      </c>
      <c r="U129" s="32">
        <v>8419951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v>0</v>
      </c>
      <c r="H130" s="15">
        <v>2500000000</v>
      </c>
      <c r="I130" s="15">
        <v>1000000000</v>
      </c>
      <c r="J130" s="15">
        <v>575398467.77999997</v>
      </c>
      <c r="K130" s="15">
        <v>424601532.22000003</v>
      </c>
      <c r="L130" s="16">
        <v>0</v>
      </c>
      <c r="M130" s="16">
        <v>57814.78</v>
      </c>
      <c r="N130" s="15">
        <v>575340653</v>
      </c>
      <c r="O130" s="15">
        <v>57814.78</v>
      </c>
      <c r="P130" s="15">
        <v>0</v>
      </c>
      <c r="Q130" s="15">
        <v>57814.78</v>
      </c>
      <c r="R130" s="15">
        <v>0</v>
      </c>
      <c r="S130" s="15">
        <v>57814.78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v>0</v>
      </c>
      <c r="H131" s="15">
        <v>2500000000</v>
      </c>
      <c r="I131" s="15">
        <v>1000000000</v>
      </c>
      <c r="J131" s="15">
        <v>575398467.77999997</v>
      </c>
      <c r="K131" s="15">
        <v>424601532.22000003</v>
      </c>
      <c r="L131" s="16">
        <v>0</v>
      </c>
      <c r="M131" s="16">
        <v>57814.78</v>
      </c>
      <c r="N131" s="15">
        <v>575340653</v>
      </c>
      <c r="O131" s="15">
        <v>57814.78</v>
      </c>
      <c r="P131" s="15">
        <v>0</v>
      </c>
      <c r="Q131" s="15">
        <v>57814.78</v>
      </c>
      <c r="R131" s="15">
        <v>0</v>
      </c>
      <c r="S131" s="15">
        <v>57814.78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v>0</v>
      </c>
      <c r="H132" s="18">
        <v>2500000000</v>
      </c>
      <c r="I132" s="18">
        <v>1000000000</v>
      </c>
      <c r="J132" s="18">
        <v>575398467.77999997</v>
      </c>
      <c r="K132" s="18">
        <v>424601532.22000003</v>
      </c>
      <c r="L132" s="19">
        <v>0</v>
      </c>
      <c r="M132" s="19">
        <v>57814.78</v>
      </c>
      <c r="N132" s="18">
        <v>575340653</v>
      </c>
      <c r="O132" s="18">
        <v>57814.78</v>
      </c>
      <c r="P132" s="18">
        <v>0</v>
      </c>
      <c r="Q132" s="18">
        <v>57814.78</v>
      </c>
      <c r="R132" s="18">
        <v>0</v>
      </c>
      <c r="S132" s="18">
        <v>57814.78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v>0</v>
      </c>
      <c r="H133" s="15">
        <v>65000000</v>
      </c>
      <c r="I133" s="15">
        <v>9004603594</v>
      </c>
      <c r="J133" s="15">
        <v>3016810915.8699999</v>
      </c>
      <c r="K133" s="15">
        <v>5987792678.1300001</v>
      </c>
      <c r="L133" s="16">
        <v>0</v>
      </c>
      <c r="M133" s="16">
        <v>2154912264.8299999</v>
      </c>
      <c r="N133" s="15">
        <v>861898651.03999996</v>
      </c>
      <c r="O133" s="15">
        <v>258400929.83000001</v>
      </c>
      <c r="P133" s="15">
        <v>1896511335</v>
      </c>
      <c r="Q133" s="15">
        <v>258400929.83000001</v>
      </c>
      <c r="R133" s="15">
        <v>0</v>
      </c>
      <c r="S133" s="15">
        <v>258400929.83000001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v>0</v>
      </c>
      <c r="H134" s="15">
        <v>0</v>
      </c>
      <c r="I134" s="15">
        <v>2500000000</v>
      </c>
      <c r="J134" s="15">
        <v>797035834.25</v>
      </c>
      <c r="K134" s="15">
        <v>1702964165.75</v>
      </c>
      <c r="L134" s="16">
        <v>0</v>
      </c>
      <c r="M134" s="16">
        <v>473613348.20999998</v>
      </c>
      <c r="N134" s="15">
        <v>323422486.04000002</v>
      </c>
      <c r="O134" s="15">
        <v>242353014.21000001</v>
      </c>
      <c r="P134" s="15">
        <v>231260334</v>
      </c>
      <c r="Q134" s="15">
        <v>242353014.21000001</v>
      </c>
      <c r="R134" s="15">
        <v>0</v>
      </c>
      <c r="S134" s="15">
        <v>242353014.21000001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v>0</v>
      </c>
      <c r="H135" s="18">
        <v>0</v>
      </c>
      <c r="I135" s="15">
        <v>2500000000</v>
      </c>
      <c r="J135" s="18">
        <v>797035834.25</v>
      </c>
      <c r="K135" s="18">
        <v>1702964165.75</v>
      </c>
      <c r="L135" s="19">
        <v>0</v>
      </c>
      <c r="M135" s="19">
        <v>473613348.20999998</v>
      </c>
      <c r="N135" s="18">
        <v>323422486.04000002</v>
      </c>
      <c r="O135" s="18">
        <v>242353014.21000001</v>
      </c>
      <c r="P135" s="18">
        <v>231260334</v>
      </c>
      <c r="Q135" s="18">
        <v>242353014.21000001</v>
      </c>
      <c r="R135" s="18">
        <v>0</v>
      </c>
      <c r="S135" s="18">
        <v>242353014.21000001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v>0</v>
      </c>
      <c r="H136" s="15">
        <v>65000000</v>
      </c>
      <c r="I136" s="15">
        <v>6504603594</v>
      </c>
      <c r="J136" s="15">
        <v>2219775081.6199999</v>
      </c>
      <c r="K136" s="15">
        <v>4284828512.3800001</v>
      </c>
      <c r="L136" s="16">
        <v>0</v>
      </c>
      <c r="M136" s="16">
        <v>1681298916.6199999</v>
      </c>
      <c r="N136" s="15">
        <v>538476165</v>
      </c>
      <c r="O136" s="15">
        <v>16047915.619999999</v>
      </c>
      <c r="P136" s="15">
        <v>1665251001</v>
      </c>
      <c r="Q136" s="15">
        <v>16047915.619999999</v>
      </c>
      <c r="R136" s="15">
        <v>0</v>
      </c>
      <c r="S136" s="15">
        <v>16047915.619999999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v>0</v>
      </c>
      <c r="H137" s="18">
        <v>65000000</v>
      </c>
      <c r="I137" s="18">
        <v>6504603594</v>
      </c>
      <c r="J137" s="18">
        <v>2219775081.6199999</v>
      </c>
      <c r="K137" s="18">
        <v>4284828512.3800001</v>
      </c>
      <c r="L137" s="19">
        <v>0</v>
      </c>
      <c r="M137" s="19">
        <v>1681298916.6199999</v>
      </c>
      <c r="N137" s="18">
        <v>538476165</v>
      </c>
      <c r="O137" s="18">
        <v>16047915.619999999</v>
      </c>
      <c r="P137" s="18">
        <v>1665251001</v>
      </c>
      <c r="Q137" s="18">
        <v>16047915.619999999</v>
      </c>
      <c r="R137" s="18">
        <v>0</v>
      </c>
      <c r="S137" s="18">
        <v>16047915.619999999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v>0</v>
      </c>
      <c r="H138" s="15">
        <v>922000000</v>
      </c>
      <c r="I138" s="15">
        <v>1605835050</v>
      </c>
      <c r="J138" s="15">
        <v>451785664</v>
      </c>
      <c r="K138" s="15">
        <v>1154049386</v>
      </c>
      <c r="L138" s="16">
        <v>0</v>
      </c>
      <c r="M138" s="16">
        <v>451785664</v>
      </c>
      <c r="N138" s="15">
        <v>0</v>
      </c>
      <c r="O138" s="15">
        <v>92680598</v>
      </c>
      <c r="P138" s="15">
        <v>359105066</v>
      </c>
      <c r="Q138" s="15">
        <v>70574644</v>
      </c>
      <c r="R138" s="15">
        <v>22105954</v>
      </c>
      <c r="S138" s="15">
        <v>70574644</v>
      </c>
      <c r="T138" s="15">
        <v>0</v>
      </c>
      <c r="U138" s="15">
        <v>180528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v>0</v>
      </c>
      <c r="H139" s="15">
        <v>922000000</v>
      </c>
      <c r="I139" s="15">
        <v>1605835050</v>
      </c>
      <c r="J139" s="15">
        <v>451785664</v>
      </c>
      <c r="K139" s="15">
        <v>1154049386</v>
      </c>
      <c r="L139" s="16">
        <v>0</v>
      </c>
      <c r="M139" s="16">
        <v>451785664</v>
      </c>
      <c r="N139" s="15">
        <v>0</v>
      </c>
      <c r="O139" s="15">
        <v>92680598</v>
      </c>
      <c r="P139" s="15">
        <v>359105066</v>
      </c>
      <c r="Q139" s="15">
        <v>70574644</v>
      </c>
      <c r="R139" s="15">
        <v>22105954</v>
      </c>
      <c r="S139" s="15">
        <v>70574644</v>
      </c>
      <c r="T139" s="15">
        <v>0</v>
      </c>
      <c r="U139" s="15">
        <v>180528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v>0</v>
      </c>
      <c r="H140" s="18">
        <v>922000000</v>
      </c>
      <c r="I140" s="18">
        <v>1605835050</v>
      </c>
      <c r="J140" s="18">
        <v>451785664</v>
      </c>
      <c r="K140" s="18">
        <v>1154049386</v>
      </c>
      <c r="L140" s="19">
        <v>0</v>
      </c>
      <c r="M140" s="19">
        <v>451785664</v>
      </c>
      <c r="N140" s="18">
        <v>0</v>
      </c>
      <c r="O140" s="18">
        <v>92680598</v>
      </c>
      <c r="P140" s="18">
        <v>359105066</v>
      </c>
      <c r="Q140" s="18">
        <v>70574644</v>
      </c>
      <c r="R140" s="18">
        <v>22105954</v>
      </c>
      <c r="S140" s="18">
        <v>70574644</v>
      </c>
      <c r="T140" s="18">
        <v>0</v>
      </c>
      <c r="U140" s="18">
        <v>180528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v>0</v>
      </c>
      <c r="H141" s="15">
        <v>0</v>
      </c>
      <c r="I141" s="15">
        <v>572164950</v>
      </c>
      <c r="J141" s="15">
        <v>267688762</v>
      </c>
      <c r="K141" s="15">
        <v>304476188</v>
      </c>
      <c r="L141" s="16">
        <v>0</v>
      </c>
      <c r="M141" s="16">
        <v>255149295</v>
      </c>
      <c r="N141" s="15">
        <v>12539467</v>
      </c>
      <c r="O141" s="15">
        <v>89596350.799999997</v>
      </c>
      <c r="P141" s="15">
        <v>165552944.19999999</v>
      </c>
      <c r="Q141" s="15">
        <v>75489694</v>
      </c>
      <c r="R141" s="15">
        <v>14106656.800000001</v>
      </c>
      <c r="S141" s="15">
        <v>75489694</v>
      </c>
      <c r="T141" s="15">
        <v>0</v>
      </c>
      <c r="U141" s="15">
        <v>511155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v>0</v>
      </c>
      <c r="H142" s="15">
        <v>0</v>
      </c>
      <c r="I142" s="15">
        <v>572164950</v>
      </c>
      <c r="J142" s="15">
        <v>267688762</v>
      </c>
      <c r="K142" s="15">
        <v>304476188</v>
      </c>
      <c r="L142" s="16">
        <v>0</v>
      </c>
      <c r="M142" s="16">
        <v>255149295</v>
      </c>
      <c r="N142" s="15">
        <v>12539467</v>
      </c>
      <c r="O142" s="15">
        <v>89596350.799999997</v>
      </c>
      <c r="P142" s="15">
        <v>165552944.19999999</v>
      </c>
      <c r="Q142" s="15">
        <v>75489694</v>
      </c>
      <c r="R142" s="15">
        <v>14106656.800000001</v>
      </c>
      <c r="S142" s="15">
        <v>75489694</v>
      </c>
      <c r="T142" s="15">
        <v>0</v>
      </c>
      <c r="U142" s="15">
        <v>511155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v>0</v>
      </c>
      <c r="H143" s="18">
        <v>0</v>
      </c>
      <c r="I143" s="15">
        <v>572164950</v>
      </c>
      <c r="J143" s="18">
        <v>267688762</v>
      </c>
      <c r="K143" s="18">
        <v>304476188</v>
      </c>
      <c r="L143" s="19">
        <v>0</v>
      </c>
      <c r="M143" s="19">
        <v>255149295</v>
      </c>
      <c r="N143" s="18">
        <v>12539467</v>
      </c>
      <c r="O143" s="18">
        <v>89596350.799999997</v>
      </c>
      <c r="P143" s="18">
        <v>165552944.19999999</v>
      </c>
      <c r="Q143" s="18">
        <v>75489694</v>
      </c>
      <c r="R143" s="18">
        <v>14106656.800000001</v>
      </c>
      <c r="S143" s="18">
        <v>75489694</v>
      </c>
      <c r="T143" s="18">
        <v>0</v>
      </c>
      <c r="U143" s="18">
        <v>511155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v>0</v>
      </c>
      <c r="H144" s="15">
        <v>1043004200</v>
      </c>
      <c r="I144" s="15">
        <v>8456995800</v>
      </c>
      <c r="J144" s="15">
        <v>5726852197.4399996</v>
      </c>
      <c r="K144" s="15">
        <v>2730143602.5599999</v>
      </c>
      <c r="L144" s="16">
        <v>0</v>
      </c>
      <c r="M144" s="16">
        <v>3159923873.4400001</v>
      </c>
      <c r="N144" s="15">
        <v>2566928324</v>
      </c>
      <c r="O144" s="15">
        <v>326719834.58999997</v>
      </c>
      <c r="P144" s="15">
        <v>2833204038.8499999</v>
      </c>
      <c r="Q144" s="15">
        <v>319584992.58999997</v>
      </c>
      <c r="R144" s="15">
        <v>7134842</v>
      </c>
      <c r="S144" s="15">
        <v>319584992.58999997</v>
      </c>
      <c r="T144" s="15">
        <v>0</v>
      </c>
      <c r="U144" s="15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v>0</v>
      </c>
      <c r="H145" s="15">
        <v>1043004200</v>
      </c>
      <c r="I145" s="15">
        <v>8456995800</v>
      </c>
      <c r="J145" s="15">
        <v>5726852197.4399996</v>
      </c>
      <c r="K145" s="15">
        <v>2730143602.5599999</v>
      </c>
      <c r="L145" s="16">
        <v>0</v>
      </c>
      <c r="M145" s="16">
        <v>3159923873.4400001</v>
      </c>
      <c r="N145" s="15">
        <v>2566928324</v>
      </c>
      <c r="O145" s="15">
        <v>326719834.58999997</v>
      </c>
      <c r="P145" s="15">
        <v>2833204038.8499999</v>
      </c>
      <c r="Q145" s="15">
        <v>319584992.58999997</v>
      </c>
      <c r="R145" s="15">
        <v>7134842</v>
      </c>
      <c r="S145" s="15">
        <v>319584992.58999997</v>
      </c>
      <c r="T145" s="15">
        <v>0</v>
      </c>
      <c r="U145" s="15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v>0</v>
      </c>
      <c r="H146" s="18">
        <v>1043004200</v>
      </c>
      <c r="I146" s="18">
        <v>8456995800</v>
      </c>
      <c r="J146" s="18">
        <v>5726852197.4399996</v>
      </c>
      <c r="K146" s="18">
        <v>2730143602.5599999</v>
      </c>
      <c r="L146" s="19">
        <v>0</v>
      </c>
      <c r="M146" s="19">
        <v>3159923873.4400001</v>
      </c>
      <c r="N146" s="18">
        <v>2566928324</v>
      </c>
      <c r="O146" s="18">
        <v>326719834.58999997</v>
      </c>
      <c r="P146" s="18">
        <v>2833204038.8499999</v>
      </c>
      <c r="Q146" s="18">
        <v>319584992.58999997</v>
      </c>
      <c r="R146" s="18">
        <v>7134842</v>
      </c>
      <c r="S146" s="18">
        <v>319584992.58999997</v>
      </c>
      <c r="T146" s="18">
        <v>0</v>
      </c>
      <c r="U146" s="18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v>0</v>
      </c>
      <c r="H147" s="15">
        <v>2480000000</v>
      </c>
      <c r="I147" s="15">
        <v>14350396406</v>
      </c>
      <c r="J147" s="15">
        <v>11055305947.08</v>
      </c>
      <c r="K147" s="15">
        <v>3295090458.9200001</v>
      </c>
      <c r="L147" s="16">
        <v>0</v>
      </c>
      <c r="M147" s="16">
        <v>10759411407.08</v>
      </c>
      <c r="N147" s="15">
        <v>295894540</v>
      </c>
      <c r="O147" s="15">
        <v>3389164170.21</v>
      </c>
      <c r="P147" s="15">
        <v>7370247236.8699999</v>
      </c>
      <c r="Q147" s="15">
        <v>3238569862.21</v>
      </c>
      <c r="R147" s="15">
        <v>150594308</v>
      </c>
      <c r="S147" s="15">
        <v>3238569862.21</v>
      </c>
      <c r="T147" s="15">
        <v>0</v>
      </c>
      <c r="U147" s="15">
        <v>7728268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v>0</v>
      </c>
      <c r="H148" s="15">
        <v>2290000000</v>
      </c>
      <c r="I148" s="15">
        <v>14340396406</v>
      </c>
      <c r="J148" s="15">
        <v>11045305947.08</v>
      </c>
      <c r="K148" s="15">
        <v>3295090458.9200001</v>
      </c>
      <c r="L148" s="16">
        <v>0</v>
      </c>
      <c r="M148" s="16">
        <v>10759411407.08</v>
      </c>
      <c r="N148" s="15">
        <v>285894540</v>
      </c>
      <c r="O148" s="15">
        <v>3389164170.21</v>
      </c>
      <c r="P148" s="15">
        <v>7370247236.8699999</v>
      </c>
      <c r="Q148" s="15">
        <v>3238569862.21</v>
      </c>
      <c r="R148" s="15">
        <v>150594308</v>
      </c>
      <c r="S148" s="15">
        <v>3238569862.21</v>
      </c>
      <c r="T148" s="15">
        <v>0</v>
      </c>
      <c r="U148" s="15">
        <v>7547740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v>0</v>
      </c>
      <c r="H149" s="18">
        <v>2290000000</v>
      </c>
      <c r="I149" s="18">
        <v>14340396406</v>
      </c>
      <c r="J149" s="18">
        <v>11045305947.08</v>
      </c>
      <c r="K149" s="18">
        <v>3295090458.9200001</v>
      </c>
      <c r="L149" s="19">
        <v>0</v>
      </c>
      <c r="M149" s="19">
        <v>10759411407.08</v>
      </c>
      <c r="N149" s="18">
        <v>285894540</v>
      </c>
      <c r="O149" s="18">
        <v>3389164170.21</v>
      </c>
      <c r="P149" s="18">
        <v>7370247236.8699999</v>
      </c>
      <c r="Q149" s="18">
        <v>3238569862.21</v>
      </c>
      <c r="R149" s="18">
        <v>150594308</v>
      </c>
      <c r="S149" s="18">
        <v>3238569862.21</v>
      </c>
      <c r="T149" s="18">
        <v>0</v>
      </c>
      <c r="U149" s="18">
        <v>7547740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v>0</v>
      </c>
      <c r="H150" s="15">
        <v>190000000</v>
      </c>
      <c r="I150" s="15">
        <v>10000000</v>
      </c>
      <c r="J150" s="15">
        <v>10000000</v>
      </c>
      <c r="K150" s="15">
        <v>0</v>
      </c>
      <c r="L150" s="16">
        <v>0</v>
      </c>
      <c r="M150" s="16">
        <v>0</v>
      </c>
      <c r="N150" s="15">
        <v>10000000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180528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v>0</v>
      </c>
      <c r="H151" s="18">
        <v>190000000</v>
      </c>
      <c r="I151" s="18">
        <v>10000000</v>
      </c>
      <c r="J151" s="18">
        <v>10000000</v>
      </c>
      <c r="K151" s="18">
        <v>0</v>
      </c>
      <c r="L151" s="19">
        <v>0</v>
      </c>
      <c r="M151" s="19">
        <v>0</v>
      </c>
      <c r="N151" s="18">
        <v>10000000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180528</v>
      </c>
    </row>
    <row r="154" spans="1:21" x14ac:dyDescent="0.25">
      <c r="J154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154"/>
  <sheetViews>
    <sheetView showGridLines="0" zoomScaleNormal="100" workbookViewId="0">
      <pane xSplit="1" ySplit="5" topLeftCell="E114" activePane="bottomRight" state="frozen"/>
      <selection pane="topRight" activeCell="H1" sqref="H1"/>
      <selection pane="bottomLeft" activeCell="A2" sqref="A2"/>
      <selection pane="bottomRight" activeCell="I128" sqref="I128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7109375" style="1" bestFit="1" customWidth="1"/>
    <col min="10" max="11" width="16.7109375" style="1" bestFit="1" customWidth="1"/>
    <col min="12" max="12" width="12.85546875" style="1" bestFit="1" customWidth="1"/>
    <col min="13" max="15" width="16.7109375" style="1" bestFit="1" customWidth="1"/>
    <col min="16" max="16" width="15.5703125" style="1" bestFit="1" customWidth="1"/>
    <col min="17" max="17" width="16.7109375" style="1" bestFit="1" customWidth="1"/>
    <col min="18" max="18" width="14.140625" style="1" bestFit="1" customWidth="1"/>
    <col min="19" max="19" width="16.7109375" style="1" bestFit="1" customWidth="1"/>
    <col min="20" max="20" width="15.5703125" style="1" bestFit="1" customWidth="1"/>
    <col min="21" max="21" width="13.1406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37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7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f>+I7+I8</f>
        <v>100646413500</v>
      </c>
      <c r="J6" s="6">
        <f>+J7+J8</f>
        <v>96466961745.37001</v>
      </c>
      <c r="K6" s="6">
        <f>+K7+K8</f>
        <v>3930820771.2599998</v>
      </c>
      <c r="L6" s="6">
        <f>+L7+L8</f>
        <v>0</v>
      </c>
      <c r="M6" s="6">
        <f t="shared" ref="M6:U6" si="2">+M7+M8</f>
        <v>42857578601.07</v>
      </c>
      <c r="N6" s="6">
        <f t="shared" si="2"/>
        <v>53609383144.300003</v>
      </c>
      <c r="O6" s="6">
        <f t="shared" si="2"/>
        <v>34854067939.490005</v>
      </c>
      <c r="P6" s="6">
        <f t="shared" si="2"/>
        <v>8003510661.5799999</v>
      </c>
      <c r="Q6" s="6">
        <f t="shared" si="2"/>
        <v>34763814706.480003</v>
      </c>
      <c r="R6" s="6">
        <f t="shared" si="2"/>
        <v>90253233.010000005</v>
      </c>
      <c r="S6" s="6">
        <f t="shared" si="2"/>
        <v>33401906306.48</v>
      </c>
      <c r="T6" s="6">
        <f t="shared" si="2"/>
        <v>1361908400</v>
      </c>
      <c r="U6" s="6">
        <f t="shared" si="2"/>
        <v>60113169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f t="shared" si="0"/>
        <v>0</v>
      </c>
      <c r="H7" s="15">
        <f>+H9+H48+H120</f>
        <v>-1881681500</v>
      </c>
      <c r="I7" s="15">
        <f>+I9+I48+I120</f>
        <v>99351948500</v>
      </c>
      <c r="J7" s="15">
        <v>95226878780.570007</v>
      </c>
      <c r="K7" s="15">
        <v>3876438736.0599999</v>
      </c>
      <c r="L7" s="15">
        <v>0</v>
      </c>
      <c r="M7" s="15">
        <v>42443218701.269997</v>
      </c>
      <c r="N7" s="15">
        <v>52783660079.300003</v>
      </c>
      <c r="O7" s="15">
        <v>34677251697.050003</v>
      </c>
      <c r="P7" s="15">
        <v>7765967004.2200003</v>
      </c>
      <c r="Q7" s="15">
        <v>34586998464.040001</v>
      </c>
      <c r="R7" s="15">
        <v>90253233.010000005</v>
      </c>
      <c r="S7" s="15">
        <v>33225090064.040001</v>
      </c>
      <c r="T7" s="15">
        <v>1361908400</v>
      </c>
      <c r="U7" s="15">
        <v>60113169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69" si="3">+I8-F8+H8</f>
        <v>0</v>
      </c>
      <c r="H8" s="15">
        <f t="shared" ref="H8" si="4">+H49</f>
        <v>0</v>
      </c>
      <c r="I8" s="15">
        <f>+I49</f>
        <v>1294465000</v>
      </c>
      <c r="J8" s="15">
        <v>1240082964.8</v>
      </c>
      <c r="K8" s="15">
        <v>54382035.200000003</v>
      </c>
      <c r="L8" s="15">
        <v>0</v>
      </c>
      <c r="M8" s="15">
        <v>414359899.80000001</v>
      </c>
      <c r="N8" s="15">
        <v>825723065</v>
      </c>
      <c r="O8" s="15">
        <v>176816242.44</v>
      </c>
      <c r="P8" s="15">
        <v>237543657.36000001</v>
      </c>
      <c r="Q8" s="15">
        <v>176816242.44</v>
      </c>
      <c r="R8" s="15">
        <v>0</v>
      </c>
      <c r="S8" s="15">
        <v>176816242.44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f>+I10</f>
        <v>86455621502</v>
      </c>
      <c r="J9" s="15">
        <v>84940773956.380005</v>
      </c>
      <c r="K9" s="15">
        <v>1514847545.6199999</v>
      </c>
      <c r="L9" s="15">
        <v>0</v>
      </c>
      <c r="M9" s="15">
        <v>34291548380.380001</v>
      </c>
      <c r="N9" s="15">
        <v>50649225576</v>
      </c>
      <c r="O9" s="15">
        <v>30856375886.98</v>
      </c>
      <c r="P9" s="15">
        <v>3435172493.4000001</v>
      </c>
      <c r="Q9" s="15">
        <v>30856375886.98</v>
      </c>
      <c r="R9" s="15">
        <v>0</v>
      </c>
      <c r="S9" s="15">
        <v>29494467486.98</v>
      </c>
      <c r="T9" s="15">
        <v>1361908400</v>
      </c>
      <c r="U9" s="15">
        <v>5790941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f>+I11+I34+I37</f>
        <v>86455621502</v>
      </c>
      <c r="J10" s="15">
        <v>84940773956.380005</v>
      </c>
      <c r="K10" s="15">
        <v>1514847545.6199999</v>
      </c>
      <c r="L10" s="15">
        <v>0</v>
      </c>
      <c r="M10" s="15">
        <v>34291548380.380001</v>
      </c>
      <c r="N10" s="15">
        <v>50649225576</v>
      </c>
      <c r="O10" s="15">
        <v>30856375886.98</v>
      </c>
      <c r="P10" s="15">
        <v>3435172493.4000001</v>
      </c>
      <c r="Q10" s="15">
        <v>30856375886.98</v>
      </c>
      <c r="R10" s="15">
        <v>0</v>
      </c>
      <c r="S10" s="15">
        <v>29494467486.98</v>
      </c>
      <c r="T10" s="15">
        <v>1361908400</v>
      </c>
      <c r="U10" s="15">
        <v>5790941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f>+I12+I16+I19+I29+I33</f>
        <v>58404134251</v>
      </c>
      <c r="J11" s="15">
        <v>58404134251</v>
      </c>
      <c r="K11" s="15">
        <v>0</v>
      </c>
      <c r="L11" s="16">
        <v>0</v>
      </c>
      <c r="M11" s="15">
        <v>21364841308</v>
      </c>
      <c r="N11" s="15">
        <v>37039292943</v>
      </c>
      <c r="O11" s="15">
        <v>21196220186.52</v>
      </c>
      <c r="P11" s="15">
        <v>168621121.47999999</v>
      </c>
      <c r="Q11" s="15">
        <v>21196220186.52</v>
      </c>
      <c r="R11" s="15">
        <v>0</v>
      </c>
      <c r="S11" s="15">
        <v>21196220186.52</v>
      </c>
      <c r="T11" s="15">
        <v>0</v>
      </c>
      <c r="U11" s="15">
        <v>5790941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11196466077</v>
      </c>
      <c r="H12" s="15">
        <v>0</v>
      </c>
      <c r="I12" s="15">
        <v>45765466077</v>
      </c>
      <c r="J12" s="15">
        <v>45765466077</v>
      </c>
      <c r="K12" s="15">
        <v>0</v>
      </c>
      <c r="L12" s="16">
        <v>0</v>
      </c>
      <c r="M12" s="16">
        <v>18834618093</v>
      </c>
      <c r="N12" s="15">
        <v>26930847984</v>
      </c>
      <c r="O12" s="15">
        <v>18702041672.610001</v>
      </c>
      <c r="P12" s="15">
        <v>132576420.39</v>
      </c>
      <c r="Q12" s="15">
        <v>18702041672.610001</v>
      </c>
      <c r="R12" s="15">
        <v>0</v>
      </c>
      <c r="S12" s="15">
        <v>18702041672.610001</v>
      </c>
      <c r="T12" s="15">
        <v>0</v>
      </c>
      <c r="U12" s="15">
        <v>5423161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11196466077</v>
      </c>
      <c r="H13" s="18">
        <v>0</v>
      </c>
      <c r="I13" s="18">
        <v>43588466077</v>
      </c>
      <c r="J13" s="18">
        <v>43588466077</v>
      </c>
      <c r="K13" s="18">
        <v>0</v>
      </c>
      <c r="L13" s="19">
        <v>0</v>
      </c>
      <c r="M13" s="19">
        <v>17643173318</v>
      </c>
      <c r="N13" s="18">
        <v>25945292759</v>
      </c>
      <c r="O13" s="18">
        <v>17519333853.509998</v>
      </c>
      <c r="P13" s="18">
        <v>123839464.48999999</v>
      </c>
      <c r="Q13" s="18">
        <v>17519333853.509998</v>
      </c>
      <c r="R13" s="18">
        <v>0</v>
      </c>
      <c r="S13" s="18">
        <v>17519333853.509998</v>
      </c>
      <c r="T13" s="18">
        <v>0</v>
      </c>
      <c r="U13" s="18">
        <v>777512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944925426</v>
      </c>
      <c r="N14" s="18">
        <v>982074574</v>
      </c>
      <c r="O14" s="18">
        <v>937489172.72000003</v>
      </c>
      <c r="P14" s="18">
        <v>7436253.2800000003</v>
      </c>
      <c r="Q14" s="18">
        <v>937489172.72000003</v>
      </c>
      <c r="R14" s="18">
        <v>0</v>
      </c>
      <c r="S14" s="18">
        <v>937489172.72000003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0</v>
      </c>
      <c r="H15" s="18">
        <v>0</v>
      </c>
      <c r="I15" s="18">
        <v>250000000</v>
      </c>
      <c r="J15" s="18">
        <v>250000000</v>
      </c>
      <c r="K15" s="18">
        <v>0</v>
      </c>
      <c r="L15" s="19">
        <v>0</v>
      </c>
      <c r="M15" s="19">
        <v>246519349</v>
      </c>
      <c r="N15" s="18">
        <v>3480651</v>
      </c>
      <c r="O15" s="18">
        <v>245218646.38</v>
      </c>
      <c r="P15" s="18">
        <v>1300702.6200000001</v>
      </c>
      <c r="Q15" s="18">
        <v>245218646.38</v>
      </c>
      <c r="R15" s="18">
        <v>0</v>
      </c>
      <c r="S15" s="18">
        <v>245218646.38</v>
      </c>
      <c r="T15" s="18">
        <v>0</v>
      </c>
      <c r="U15" s="18">
        <v>4645649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363461192</v>
      </c>
      <c r="N16" s="15">
        <v>593150169</v>
      </c>
      <c r="O16" s="15">
        <v>360624875.05000001</v>
      </c>
      <c r="P16" s="15">
        <v>2836316.95</v>
      </c>
      <c r="Q16" s="15">
        <v>360624875.05000001</v>
      </c>
      <c r="R16" s="15">
        <v>0</v>
      </c>
      <c r="S16" s="15">
        <v>360624875.05000001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202837373</v>
      </c>
      <c r="H17" s="18">
        <v>0</v>
      </c>
      <c r="I17" s="18">
        <v>617837373</v>
      </c>
      <c r="J17" s="18">
        <v>617837373</v>
      </c>
      <c r="K17" s="18">
        <v>0</v>
      </c>
      <c r="L17" s="19">
        <v>0</v>
      </c>
      <c r="M17" s="19">
        <v>196711342</v>
      </c>
      <c r="N17" s="18">
        <v>421126031</v>
      </c>
      <c r="O17" s="18">
        <v>195124685.84999999</v>
      </c>
      <c r="P17" s="18">
        <v>1586656.15</v>
      </c>
      <c r="Q17" s="18">
        <v>195124685.84999999</v>
      </c>
      <c r="R17" s="18">
        <v>0</v>
      </c>
      <c r="S17" s="18">
        <v>195124685.84999999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8773988</v>
      </c>
      <c r="H18" s="18">
        <v>0</v>
      </c>
      <c r="I18" s="18">
        <v>338773988</v>
      </c>
      <c r="J18" s="18">
        <v>338773988</v>
      </c>
      <c r="K18" s="18">
        <v>0</v>
      </c>
      <c r="L18" s="19">
        <v>0</v>
      </c>
      <c r="M18" s="19">
        <v>166749850</v>
      </c>
      <c r="N18" s="18">
        <v>172024138</v>
      </c>
      <c r="O18" s="18">
        <v>165500189.19999999</v>
      </c>
      <c r="P18" s="18">
        <v>1249660.8</v>
      </c>
      <c r="Q18" s="18">
        <v>165500189.19999999</v>
      </c>
      <c r="R18" s="18">
        <v>0</v>
      </c>
      <c r="S18" s="18">
        <v>165500189.19999999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1743890041</v>
      </c>
      <c r="N19" s="15">
        <v>9012367621</v>
      </c>
      <c r="O19" s="15">
        <v>1713907943.47</v>
      </c>
      <c r="P19" s="15">
        <v>29982097.530000001</v>
      </c>
      <c r="Q19" s="15">
        <v>1713907943.47</v>
      </c>
      <c r="R19" s="15">
        <v>0</v>
      </c>
      <c r="S19" s="15">
        <v>1713907943.47</v>
      </c>
      <c r="T19" s="15">
        <v>0</v>
      </c>
      <c r="U19" s="15">
        <v>367780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190802156</v>
      </c>
      <c r="H20" s="18">
        <v>0</v>
      </c>
      <c r="I20" s="18">
        <v>1340802156</v>
      </c>
      <c r="J20" s="18">
        <v>1340802156</v>
      </c>
      <c r="K20" s="18">
        <v>0</v>
      </c>
      <c r="L20" s="19">
        <v>0</v>
      </c>
      <c r="M20" s="19">
        <v>557360046</v>
      </c>
      <c r="N20" s="18">
        <v>783442110</v>
      </c>
      <c r="O20" s="18">
        <v>553002543.99000001</v>
      </c>
      <c r="P20" s="18">
        <v>4357502.01</v>
      </c>
      <c r="Q20" s="18">
        <v>553002543.99000001</v>
      </c>
      <c r="R20" s="18">
        <v>0</v>
      </c>
      <c r="S20" s="18">
        <v>553002543.99000001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89022849</v>
      </c>
      <c r="N21" s="18">
        <v>163830010</v>
      </c>
      <c r="O21" s="18">
        <v>88183760.620000005</v>
      </c>
      <c r="P21" s="18">
        <v>839088.38</v>
      </c>
      <c r="Q21" s="18">
        <v>88183760.620000005</v>
      </c>
      <c r="R21" s="18">
        <v>0</v>
      </c>
      <c r="S21" s="18">
        <v>88183760.620000005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16362197</v>
      </c>
      <c r="N22" s="18">
        <v>25472323</v>
      </c>
      <c r="O22" s="18">
        <v>16208333.880000001</v>
      </c>
      <c r="P22" s="18">
        <v>153863.12</v>
      </c>
      <c r="Q22" s="18">
        <v>16208333.880000001</v>
      </c>
      <c r="R22" s="18">
        <v>0</v>
      </c>
      <c r="S22" s="18">
        <v>16208333.880000001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9010992</v>
      </c>
      <c r="N23" s="18">
        <v>20989008</v>
      </c>
      <c r="O23" s="18">
        <v>8894330.9700000007</v>
      </c>
      <c r="P23" s="18">
        <v>116661.03</v>
      </c>
      <c r="Q23" s="18">
        <v>8894330.9700000007</v>
      </c>
      <c r="R23" s="18">
        <v>0</v>
      </c>
      <c r="S23" s="18">
        <v>8894330.9700000007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79944531</v>
      </c>
      <c r="H24" s="18">
        <v>0</v>
      </c>
      <c r="I24" s="18">
        <v>1976944531</v>
      </c>
      <c r="J24" s="18">
        <v>1976944531</v>
      </c>
      <c r="K24" s="18">
        <v>0</v>
      </c>
      <c r="L24" s="19">
        <v>0</v>
      </c>
      <c r="M24" s="19">
        <v>48921081</v>
      </c>
      <c r="N24" s="18">
        <v>1928023450</v>
      </c>
      <c r="O24" s="18">
        <v>41368874.009999998</v>
      </c>
      <c r="P24" s="18">
        <v>7552206.9900000002</v>
      </c>
      <c r="Q24" s="18">
        <v>41368874.009999998</v>
      </c>
      <c r="R24" s="18">
        <v>0</v>
      </c>
      <c r="S24" s="18">
        <v>41368874.009999998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298372220</v>
      </c>
      <c r="H25" s="18">
        <v>0</v>
      </c>
      <c r="I25" s="18">
        <v>2063372220</v>
      </c>
      <c r="J25" s="18">
        <v>2063372220</v>
      </c>
      <c r="K25" s="18">
        <v>0</v>
      </c>
      <c r="L25" s="19">
        <v>0</v>
      </c>
      <c r="M25" s="19">
        <v>722434783</v>
      </c>
      <c r="N25" s="18">
        <v>1340937437</v>
      </c>
      <c r="O25" s="18">
        <v>715576984.33000004</v>
      </c>
      <c r="P25" s="18">
        <v>6857798.6699999999</v>
      </c>
      <c r="Q25" s="18">
        <v>715576984.33000004</v>
      </c>
      <c r="R25" s="18">
        <v>0</v>
      </c>
      <c r="S25" s="18">
        <v>715576984.33000004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2376692125</v>
      </c>
      <c r="H26" s="18">
        <v>0</v>
      </c>
      <c r="I26" s="18">
        <v>4298692125</v>
      </c>
      <c r="J26" s="18">
        <v>4298692125</v>
      </c>
      <c r="K26" s="18">
        <v>0</v>
      </c>
      <c r="L26" s="19">
        <v>0</v>
      </c>
      <c r="M26" s="19">
        <v>36834914</v>
      </c>
      <c r="N26" s="18">
        <v>4261857211</v>
      </c>
      <c r="O26" s="18">
        <v>29305737.350000001</v>
      </c>
      <c r="P26" s="18">
        <v>7529176.6500000004</v>
      </c>
      <c r="Q26" s="18">
        <v>29305737.350000001</v>
      </c>
      <c r="R26" s="18">
        <v>0</v>
      </c>
      <c r="S26" s="18">
        <v>29305737.350000001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83413064</v>
      </c>
      <c r="H27" s="18">
        <v>0</v>
      </c>
      <c r="I27" s="18">
        <v>691413064</v>
      </c>
      <c r="J27" s="18">
        <v>691413064</v>
      </c>
      <c r="K27" s="18">
        <v>0</v>
      </c>
      <c r="L27" s="19">
        <v>0</v>
      </c>
      <c r="M27" s="19">
        <v>263704135</v>
      </c>
      <c r="N27" s="18">
        <v>427708929</v>
      </c>
      <c r="O27" s="18">
        <v>261367378.31999999</v>
      </c>
      <c r="P27" s="18">
        <v>2336756.6800000002</v>
      </c>
      <c r="Q27" s="18">
        <v>261367378.31999999</v>
      </c>
      <c r="R27" s="18">
        <v>0</v>
      </c>
      <c r="S27" s="18">
        <v>261367378.31999999</v>
      </c>
      <c r="T27" s="18">
        <v>0</v>
      </c>
      <c r="U27" s="18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239044</v>
      </c>
      <c r="N28" s="18">
        <v>60107143</v>
      </c>
      <c r="O28" s="18">
        <v>0</v>
      </c>
      <c r="P28" s="18">
        <v>239044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925799151</v>
      </c>
      <c r="K29" s="15">
        <v>0</v>
      </c>
      <c r="L29" s="16">
        <v>0</v>
      </c>
      <c r="M29" s="16">
        <v>422871982</v>
      </c>
      <c r="N29" s="15">
        <v>502927169</v>
      </c>
      <c r="O29" s="15">
        <v>419645695.38999999</v>
      </c>
      <c r="P29" s="15">
        <v>3226286.61</v>
      </c>
      <c r="Q29" s="15">
        <v>419645695.38999999</v>
      </c>
      <c r="R29" s="15">
        <v>0</v>
      </c>
      <c r="S29" s="15">
        <v>419645695.38999999</v>
      </c>
      <c r="T29" s="15">
        <v>0</v>
      </c>
      <c r="U29" s="15">
        <v>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28193574</v>
      </c>
      <c r="N30" s="18">
        <v>55572784</v>
      </c>
      <c r="O30" s="18">
        <v>27927164.739999998</v>
      </c>
      <c r="P30" s="18">
        <v>266409.26</v>
      </c>
      <c r="Q30" s="18">
        <v>27927164.739999998</v>
      </c>
      <c r="R30" s="18">
        <v>0</v>
      </c>
      <c r="S30" s="18">
        <v>27927164.739999998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608308402</v>
      </c>
      <c r="K31" s="18">
        <v>0</v>
      </c>
      <c r="L31" s="19">
        <v>0</v>
      </c>
      <c r="M31" s="19">
        <v>274703874</v>
      </c>
      <c r="N31" s="18">
        <v>333604528</v>
      </c>
      <c r="O31" s="18">
        <v>272634717.76999998</v>
      </c>
      <c r="P31" s="18">
        <v>2069156.23</v>
      </c>
      <c r="Q31" s="18">
        <v>272634717.76999998</v>
      </c>
      <c r="R31" s="18">
        <v>0</v>
      </c>
      <c r="S31" s="18">
        <v>272634717.76999998</v>
      </c>
      <c r="T31" s="18">
        <v>0</v>
      </c>
      <c r="U31" s="18">
        <v>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119974534</v>
      </c>
      <c r="N32" s="18">
        <v>113749857</v>
      </c>
      <c r="O32" s="18">
        <v>119083812.88</v>
      </c>
      <c r="P32" s="18">
        <v>890721.12</v>
      </c>
      <c r="Q32" s="18">
        <v>119083812.88</v>
      </c>
      <c r="R32" s="18">
        <v>0</v>
      </c>
      <c r="S32" s="18">
        <v>119083812.88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5032409954.3800001</v>
      </c>
      <c r="K34" s="15">
        <v>1514847545.6199999</v>
      </c>
      <c r="L34" s="16">
        <v>0</v>
      </c>
      <c r="M34" s="16">
        <v>4461964895.3800001</v>
      </c>
      <c r="N34" s="15">
        <v>570445059</v>
      </c>
      <c r="O34" s="15">
        <v>1259626842.29</v>
      </c>
      <c r="P34" s="15">
        <v>3202338053.0900002</v>
      </c>
      <c r="Q34" s="15">
        <v>1259626842.29</v>
      </c>
      <c r="R34" s="15">
        <v>0</v>
      </c>
      <c r="S34" s="15">
        <v>1259626842.29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4717884021.1199999</v>
      </c>
      <c r="K35" s="18">
        <v>1036373478.88</v>
      </c>
      <c r="L35" s="19">
        <v>0</v>
      </c>
      <c r="M35" s="19">
        <v>4151194862.1199999</v>
      </c>
      <c r="N35" s="18">
        <v>566689159</v>
      </c>
      <c r="O35" s="18">
        <v>1179004314.5799999</v>
      </c>
      <c r="P35" s="18">
        <v>2972190547.54</v>
      </c>
      <c r="Q35" s="18">
        <v>1179004314.5799999</v>
      </c>
      <c r="R35" s="18">
        <v>0</v>
      </c>
      <c r="S35" s="18">
        <v>1179004314.5799999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314525933.25999999</v>
      </c>
      <c r="K36" s="18">
        <v>478474066.74000001</v>
      </c>
      <c r="L36" s="19">
        <v>0</v>
      </c>
      <c r="M36" s="19">
        <v>310770033.25999999</v>
      </c>
      <c r="N36" s="18">
        <v>3755900</v>
      </c>
      <c r="O36" s="18">
        <v>80622527.709999993</v>
      </c>
      <c r="P36" s="18">
        <v>230147505.55000001</v>
      </c>
      <c r="Q36" s="18">
        <v>80622527.709999993</v>
      </c>
      <c r="R36" s="18">
        <v>0</v>
      </c>
      <c r="S36" s="18">
        <v>80622527.709999993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15">
        <v>0</v>
      </c>
      <c r="L37" s="16">
        <v>0</v>
      </c>
      <c r="M37" s="16">
        <v>8464742177</v>
      </c>
      <c r="N37" s="15">
        <v>13039487574</v>
      </c>
      <c r="O37" s="15">
        <v>8400528858.1700001</v>
      </c>
      <c r="P37" s="15">
        <v>64213318.829999998</v>
      </c>
      <c r="Q37" s="15">
        <v>8400528858.1700001</v>
      </c>
      <c r="R37" s="15">
        <v>0</v>
      </c>
      <c r="S37" s="15">
        <v>7038620458.1700001</v>
      </c>
      <c r="T37" s="15">
        <v>1361908400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2030504362</v>
      </c>
      <c r="H38" s="15">
        <v>0</v>
      </c>
      <c r="I38" s="15">
        <v>9280504362</v>
      </c>
      <c r="J38" s="15">
        <v>9280504362</v>
      </c>
      <c r="K38" s="15">
        <v>0</v>
      </c>
      <c r="L38" s="16">
        <v>0</v>
      </c>
      <c r="M38" s="16">
        <v>3862583221</v>
      </c>
      <c r="N38" s="15">
        <v>5417921141</v>
      </c>
      <c r="O38" s="15">
        <v>3834860232.77</v>
      </c>
      <c r="P38" s="15">
        <v>27722988.23</v>
      </c>
      <c r="Q38" s="15">
        <v>3834860232.77</v>
      </c>
      <c r="R38" s="15">
        <v>0</v>
      </c>
      <c r="S38" s="15">
        <v>3059277232.77</v>
      </c>
      <c r="T38" s="15">
        <v>775583000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815839746</v>
      </c>
      <c r="N39" s="18">
        <v>1246488186</v>
      </c>
      <c r="O39" s="18">
        <v>809498738.79999995</v>
      </c>
      <c r="P39" s="18">
        <v>6341007.2000000002</v>
      </c>
      <c r="Q39" s="18">
        <v>809498738.79999995</v>
      </c>
      <c r="R39" s="18">
        <v>0</v>
      </c>
      <c r="S39" s="18">
        <v>633097938.79999995</v>
      </c>
      <c r="T39" s="18">
        <v>176400800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1339048448</v>
      </c>
      <c r="N40" s="18">
        <v>1843994873</v>
      </c>
      <c r="O40" s="18">
        <v>1329641698</v>
      </c>
      <c r="P40" s="18">
        <v>9406750</v>
      </c>
      <c r="Q40" s="18">
        <v>1329641698</v>
      </c>
      <c r="R40" s="18">
        <v>0</v>
      </c>
      <c r="S40" s="18">
        <v>1068641598</v>
      </c>
      <c r="T40" s="18">
        <v>261000100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942133109</v>
      </c>
      <c r="H41" s="18">
        <v>0</v>
      </c>
      <c r="I41" s="18">
        <v>4035133109</v>
      </c>
      <c r="J41" s="18">
        <v>4035133109</v>
      </c>
      <c r="K41" s="18">
        <v>0</v>
      </c>
      <c r="L41" s="19">
        <v>0</v>
      </c>
      <c r="M41" s="19">
        <v>1707695027</v>
      </c>
      <c r="N41" s="18">
        <v>2327438082</v>
      </c>
      <c r="O41" s="18">
        <v>1695719795.97</v>
      </c>
      <c r="P41" s="18">
        <v>11975231.029999999</v>
      </c>
      <c r="Q41" s="18">
        <v>1695719795.97</v>
      </c>
      <c r="R41" s="18">
        <v>0</v>
      </c>
      <c r="S41" s="18">
        <v>1357537695.97</v>
      </c>
      <c r="T41" s="18">
        <v>338182100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2976815475</v>
      </c>
      <c r="H42" s="15">
        <v>0</v>
      </c>
      <c r="I42" s="15">
        <v>9645815475</v>
      </c>
      <c r="J42" s="15">
        <v>9645815475</v>
      </c>
      <c r="K42" s="15">
        <v>0</v>
      </c>
      <c r="L42" s="16">
        <v>0</v>
      </c>
      <c r="M42" s="16">
        <v>3582340599</v>
      </c>
      <c r="N42" s="15">
        <v>6063474876</v>
      </c>
      <c r="O42" s="15">
        <v>3553776468.1999998</v>
      </c>
      <c r="P42" s="15">
        <v>28564130.800000001</v>
      </c>
      <c r="Q42" s="15">
        <v>3553776468.1999998</v>
      </c>
      <c r="R42" s="15">
        <v>0</v>
      </c>
      <c r="S42" s="15">
        <v>3187954268.1999998</v>
      </c>
      <c r="T42" s="15">
        <v>365822200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1737763908</v>
      </c>
      <c r="N43" s="18">
        <v>2919152561</v>
      </c>
      <c r="O43" s="18">
        <v>1724655919.3499999</v>
      </c>
      <c r="P43" s="18">
        <v>13107988.65</v>
      </c>
      <c r="Q43" s="18">
        <v>1724655919.3499999</v>
      </c>
      <c r="R43" s="18">
        <v>0</v>
      </c>
      <c r="S43" s="18">
        <v>1724655919.3499999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730615187</v>
      </c>
      <c r="H44" s="18">
        <v>0</v>
      </c>
      <c r="I44" s="18">
        <v>2513615187</v>
      </c>
      <c r="J44" s="18">
        <v>2513615187</v>
      </c>
      <c r="K44" s="18">
        <v>0</v>
      </c>
      <c r="L44" s="19">
        <v>0</v>
      </c>
      <c r="M44" s="19">
        <v>1072741203</v>
      </c>
      <c r="N44" s="18">
        <v>1440873984</v>
      </c>
      <c r="O44" s="18">
        <v>1065304373.25</v>
      </c>
      <c r="P44" s="18">
        <v>7436829.75</v>
      </c>
      <c r="Q44" s="18">
        <v>1065304373.25</v>
      </c>
      <c r="R44" s="18">
        <v>0</v>
      </c>
      <c r="S44" s="18">
        <v>849049473.25</v>
      </c>
      <c r="T44" s="18">
        <v>216254900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1103283819</v>
      </c>
      <c r="H45" s="18">
        <v>0</v>
      </c>
      <c r="I45" s="18">
        <v>2475283819</v>
      </c>
      <c r="J45" s="18">
        <v>2475283819</v>
      </c>
      <c r="K45" s="18">
        <v>0</v>
      </c>
      <c r="L45" s="19">
        <v>0</v>
      </c>
      <c r="M45" s="19">
        <v>771835488</v>
      </c>
      <c r="N45" s="18">
        <v>1703448331</v>
      </c>
      <c r="O45" s="18">
        <v>763816175.60000002</v>
      </c>
      <c r="P45" s="18">
        <v>8019312.4000000004</v>
      </c>
      <c r="Q45" s="18">
        <v>763816175.60000002</v>
      </c>
      <c r="R45" s="18">
        <v>0</v>
      </c>
      <c r="S45" s="18">
        <v>614248875.60000002</v>
      </c>
      <c r="T45" s="18">
        <v>149567300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611935934</v>
      </c>
      <c r="N46" s="18">
        <v>934810015</v>
      </c>
      <c r="O46" s="18">
        <v>607180310.79999995</v>
      </c>
      <c r="P46" s="18">
        <v>4755623.2</v>
      </c>
      <c r="Q46" s="18">
        <v>607180310.79999995</v>
      </c>
      <c r="R46" s="18">
        <v>0</v>
      </c>
      <c r="S46" s="18">
        <v>474868310.80000001</v>
      </c>
      <c r="T46" s="18">
        <v>132312000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407882423</v>
      </c>
      <c r="N47" s="18">
        <v>623281542</v>
      </c>
      <c r="O47" s="18">
        <v>404711846.39999998</v>
      </c>
      <c r="P47" s="18">
        <v>3170576.6</v>
      </c>
      <c r="Q47" s="18">
        <v>404711846.39999998</v>
      </c>
      <c r="R47" s="18">
        <v>0</v>
      </c>
      <c r="S47" s="18">
        <v>316520646.39999998</v>
      </c>
      <c r="T47" s="18">
        <v>88191200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1900000000</v>
      </c>
      <c r="H48" s="15">
        <v>-537089000</v>
      </c>
      <c r="I48" s="15">
        <v>12308691000</v>
      </c>
      <c r="J48" s="15">
        <v>10286104824.190001</v>
      </c>
      <c r="K48" s="15">
        <v>2022586175.8099999</v>
      </c>
      <c r="L48" s="16">
        <v>0</v>
      </c>
      <c r="M48" s="16">
        <v>8151670320.8900003</v>
      </c>
      <c r="N48" s="15">
        <v>2134434503.3</v>
      </c>
      <c r="O48" s="15">
        <v>3820875810.0700002</v>
      </c>
      <c r="P48" s="15">
        <v>4330794510.8199997</v>
      </c>
      <c r="Q48" s="15">
        <v>3730622577.0599999</v>
      </c>
      <c r="R48" s="15">
        <v>90253233.010000005</v>
      </c>
      <c r="S48" s="15">
        <v>3730622577.0599999</v>
      </c>
      <c r="T48" s="15">
        <v>0</v>
      </c>
      <c r="U48" s="15">
        <v>54322228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1240082964.8</v>
      </c>
      <c r="K49" s="15">
        <v>54382035.200000003</v>
      </c>
      <c r="L49" s="16">
        <v>0</v>
      </c>
      <c r="M49" s="16">
        <v>414359899.80000001</v>
      </c>
      <c r="N49" s="15">
        <v>825723065</v>
      </c>
      <c r="O49" s="15">
        <v>176816242.44</v>
      </c>
      <c r="P49" s="15">
        <v>237543657.36000001</v>
      </c>
      <c r="Q49" s="15">
        <v>176816242.44</v>
      </c>
      <c r="R49" s="15">
        <v>0</v>
      </c>
      <c r="S49" s="15">
        <v>176816242.44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1900000000</v>
      </c>
      <c r="H50" s="15">
        <v>-537089000</v>
      </c>
      <c r="I50" s="15">
        <v>12308691000</v>
      </c>
      <c r="J50" s="15">
        <v>10286104824.190001</v>
      </c>
      <c r="K50" s="15">
        <v>2022586175.8099999</v>
      </c>
      <c r="L50" s="16">
        <v>0</v>
      </c>
      <c r="M50" s="16">
        <v>8151670320.8900003</v>
      </c>
      <c r="N50" s="15">
        <v>2134434503.3</v>
      </c>
      <c r="O50" s="15">
        <v>3820875810.0700002</v>
      </c>
      <c r="P50" s="15">
        <v>4330794510.8199997</v>
      </c>
      <c r="Q50" s="15">
        <v>3730622577.0599999</v>
      </c>
      <c r="R50" s="15">
        <v>90253233.010000005</v>
      </c>
      <c r="S50" s="15">
        <v>3730622577.0599999</v>
      </c>
      <c r="T50" s="15">
        <v>0</v>
      </c>
      <c r="U50" s="15">
        <v>54322228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1240082964.8</v>
      </c>
      <c r="K51" s="15">
        <v>54382035.200000003</v>
      </c>
      <c r="L51" s="16">
        <v>0</v>
      </c>
      <c r="M51" s="16">
        <v>414359899.80000001</v>
      </c>
      <c r="N51" s="15">
        <v>825723065</v>
      </c>
      <c r="O51" s="15">
        <v>176816242.44</v>
      </c>
      <c r="P51" s="15">
        <v>237543657.36000001</v>
      </c>
      <c r="Q51" s="15">
        <v>176816242.44</v>
      </c>
      <c r="R51" s="15">
        <v>0</v>
      </c>
      <c r="S51" s="15">
        <v>176816242.44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1900000000</v>
      </c>
      <c r="H57" s="15">
        <v>-537089000</v>
      </c>
      <c r="I57" s="15">
        <v>12104691000</v>
      </c>
      <c r="J57" s="15">
        <v>10090639381.870001</v>
      </c>
      <c r="K57" s="15">
        <v>2014051618.1300001</v>
      </c>
      <c r="L57" s="16">
        <v>0</v>
      </c>
      <c r="M57" s="16">
        <v>7956204878.5699997</v>
      </c>
      <c r="N57" s="15">
        <v>2134434503.3</v>
      </c>
      <c r="O57" s="15">
        <v>3625410368.29</v>
      </c>
      <c r="P57" s="15">
        <v>4330794510.2799997</v>
      </c>
      <c r="Q57" s="15">
        <v>3535157135.2800002</v>
      </c>
      <c r="R57" s="15">
        <v>90253233.010000005</v>
      </c>
      <c r="S57" s="15">
        <v>3535157135.2800002</v>
      </c>
      <c r="T57" s="15">
        <v>0</v>
      </c>
      <c r="U57" s="15">
        <v>54322228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1240082964.8</v>
      </c>
      <c r="K58" s="15">
        <v>54382035.200000003</v>
      </c>
      <c r="L58" s="16">
        <v>0</v>
      </c>
      <c r="M58" s="16">
        <v>414359899.80000001</v>
      </c>
      <c r="N58" s="15">
        <v>825723065</v>
      </c>
      <c r="O58" s="15">
        <v>176816242.44</v>
      </c>
      <c r="P58" s="15">
        <v>237543657.36000001</v>
      </c>
      <c r="Q58" s="15">
        <v>176816242.44</v>
      </c>
      <c r="R58" s="15">
        <v>0</v>
      </c>
      <c r="S58" s="15">
        <v>176816242.44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207818800</v>
      </c>
      <c r="H59" s="15">
        <v>0</v>
      </c>
      <c r="I59" s="15">
        <v>245818800</v>
      </c>
      <c r="J59" s="15">
        <v>208699183</v>
      </c>
      <c r="K59" s="15">
        <v>37119617</v>
      </c>
      <c r="L59" s="16">
        <v>0</v>
      </c>
      <c r="M59" s="16">
        <v>207699183</v>
      </c>
      <c r="N59" s="15">
        <v>1000000</v>
      </c>
      <c r="O59" s="15">
        <v>2399090.33</v>
      </c>
      <c r="P59" s="15">
        <v>205300092.66999999</v>
      </c>
      <c r="Q59" s="15">
        <v>2399090.33</v>
      </c>
      <c r="R59" s="15">
        <v>0</v>
      </c>
      <c r="S59" s="15">
        <v>2399090.33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0</v>
      </c>
      <c r="H60" s="18">
        <v>0</v>
      </c>
      <c r="I60" s="18">
        <v>1000000</v>
      </c>
      <c r="J60" s="18">
        <v>1000000</v>
      </c>
      <c r="K60" s="18">
        <v>0</v>
      </c>
      <c r="L60" s="19">
        <v>0</v>
      </c>
      <c r="M60" s="19">
        <v>0</v>
      </c>
      <c r="N60" s="18">
        <v>1000000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205300000</v>
      </c>
      <c r="K63" s="18">
        <v>1018800</v>
      </c>
      <c r="L63" s="19">
        <v>0</v>
      </c>
      <c r="M63" s="19">
        <v>205300000</v>
      </c>
      <c r="N63" s="18">
        <v>0</v>
      </c>
      <c r="O63" s="18">
        <v>0</v>
      </c>
      <c r="P63" s="18">
        <v>205300000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28685785</v>
      </c>
      <c r="H68" s="15">
        <v>0</v>
      </c>
      <c r="I68" s="15">
        <v>644685785</v>
      </c>
      <c r="J68" s="15">
        <v>599673144.48000002</v>
      </c>
      <c r="K68" s="15">
        <v>45012640.520000003</v>
      </c>
      <c r="L68" s="16">
        <v>0</v>
      </c>
      <c r="M68" s="16">
        <v>183158378.13</v>
      </c>
      <c r="N68" s="15">
        <v>416514766.35000002</v>
      </c>
      <c r="O68" s="15">
        <v>133113909.43000001</v>
      </c>
      <c r="P68" s="15">
        <v>50044468.700000003</v>
      </c>
      <c r="Q68" s="15">
        <v>133113909.43000001</v>
      </c>
      <c r="R68" s="15">
        <v>0</v>
      </c>
      <c r="S68" s="15">
        <v>133113909.43000001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49254069.539999999</v>
      </c>
      <c r="K69" s="18">
        <v>745930.46</v>
      </c>
      <c r="L69" s="19">
        <v>0</v>
      </c>
      <c r="M69" s="19">
        <v>49254069.539999999</v>
      </c>
      <c r="N69" s="18">
        <v>0</v>
      </c>
      <c r="O69" s="18">
        <v>6312892.54</v>
      </c>
      <c r="P69" s="18">
        <v>42941177</v>
      </c>
      <c r="Q69" s="18">
        <v>6312892.54</v>
      </c>
      <c r="R69" s="18">
        <v>0</v>
      </c>
      <c r="S69" s="18">
        <v>6312892.54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ref="G70:G123" si="8">+I70-F70+H70</f>
        <v>0</v>
      </c>
      <c r="H70" s="18">
        <v>0</v>
      </c>
      <c r="I70" s="18">
        <v>150000000</v>
      </c>
      <c r="J70" s="18">
        <v>149400000</v>
      </c>
      <c r="K70" s="18">
        <v>600000</v>
      </c>
      <c r="L70" s="19">
        <v>0</v>
      </c>
      <c r="M70" s="19">
        <v>0</v>
      </c>
      <c r="N70" s="18">
        <v>149400000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8"/>
        <v>0</v>
      </c>
      <c r="H71" s="18">
        <v>0</v>
      </c>
      <c r="I71" s="18">
        <v>2000000</v>
      </c>
      <c r="J71" s="18">
        <v>1948500</v>
      </c>
      <c r="K71" s="18">
        <v>51500</v>
      </c>
      <c r="L71" s="19">
        <v>0</v>
      </c>
      <c r="M71" s="19">
        <v>0</v>
      </c>
      <c r="N71" s="18">
        <v>1948500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si="8"/>
        <v>28685785</v>
      </c>
      <c r="H72" s="18">
        <v>0</v>
      </c>
      <c r="I72" s="18">
        <v>398685785</v>
      </c>
      <c r="J72" s="18">
        <v>385577138.83999997</v>
      </c>
      <c r="K72" s="18">
        <v>13108646.16</v>
      </c>
      <c r="L72" s="19">
        <v>0</v>
      </c>
      <c r="M72" s="19">
        <v>120410872.48999999</v>
      </c>
      <c r="N72" s="18">
        <v>265166266.34999999</v>
      </c>
      <c r="O72" s="18">
        <v>117815363.88</v>
      </c>
      <c r="P72" s="18">
        <v>2595508.61</v>
      </c>
      <c r="Q72" s="18">
        <v>117815363.88</v>
      </c>
      <c r="R72" s="18">
        <v>0</v>
      </c>
      <c r="S72" s="18">
        <v>117815363.88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900000</v>
      </c>
      <c r="K73" s="18">
        <v>1100000</v>
      </c>
      <c r="L73" s="19">
        <v>0</v>
      </c>
      <c r="M73" s="19">
        <v>900000</v>
      </c>
      <c r="N73" s="18">
        <v>0</v>
      </c>
      <c r="O73" s="18">
        <v>900000</v>
      </c>
      <c r="P73" s="18">
        <v>0</v>
      </c>
      <c r="Q73" s="18">
        <v>900000</v>
      </c>
      <c r="R73" s="18">
        <v>0</v>
      </c>
      <c r="S73" s="18">
        <v>900000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3783609.9</v>
      </c>
      <c r="K74" s="18">
        <v>11216390.1</v>
      </c>
      <c r="L74" s="19">
        <v>0</v>
      </c>
      <c r="M74" s="19">
        <v>3783609.9</v>
      </c>
      <c r="N74" s="18">
        <v>0</v>
      </c>
      <c r="O74" s="18">
        <v>3783609.81</v>
      </c>
      <c r="P74" s="18">
        <v>0.09</v>
      </c>
      <c r="Q74" s="18">
        <v>3783609.81</v>
      </c>
      <c r="R74" s="18">
        <v>0</v>
      </c>
      <c r="S74" s="18">
        <v>3783609.81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0</v>
      </c>
      <c r="H75" s="18">
        <v>0</v>
      </c>
      <c r="I75" s="18">
        <v>20000000</v>
      </c>
      <c r="J75" s="18">
        <v>5988663</v>
      </c>
      <c r="K75" s="18">
        <v>14011337</v>
      </c>
      <c r="L75" s="19">
        <v>0</v>
      </c>
      <c r="M75" s="19">
        <v>5988663</v>
      </c>
      <c r="N75" s="18">
        <v>0</v>
      </c>
      <c r="O75" s="18">
        <v>1480880</v>
      </c>
      <c r="P75" s="18">
        <v>4507783</v>
      </c>
      <c r="Q75" s="18">
        <v>1480880</v>
      </c>
      <c r="R75" s="18">
        <v>0</v>
      </c>
      <c r="S75" s="18">
        <v>1480880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2821163.2</v>
      </c>
      <c r="K77" s="18">
        <v>3178836.8</v>
      </c>
      <c r="L77" s="19">
        <v>0</v>
      </c>
      <c r="M77" s="19">
        <v>2821163.2</v>
      </c>
      <c r="N77" s="18">
        <v>0</v>
      </c>
      <c r="O77" s="18">
        <v>2821163.2</v>
      </c>
      <c r="P77" s="18">
        <v>0</v>
      </c>
      <c r="Q77" s="18">
        <v>2821163.2</v>
      </c>
      <c r="R77" s="18">
        <v>0</v>
      </c>
      <c r="S77" s="18">
        <v>2821163.2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254800000</v>
      </c>
      <c r="H78" s="15">
        <v>-537089000</v>
      </c>
      <c r="I78" s="15">
        <v>3913211000</v>
      </c>
      <c r="J78" s="15">
        <v>3856126234.8499999</v>
      </c>
      <c r="K78" s="15">
        <v>57084765.149999999</v>
      </c>
      <c r="L78" s="16">
        <v>0</v>
      </c>
      <c r="M78" s="16">
        <v>3370617921.9000001</v>
      </c>
      <c r="N78" s="15">
        <v>485508312.94999999</v>
      </c>
      <c r="O78" s="15">
        <v>1093143042.4000001</v>
      </c>
      <c r="P78" s="15">
        <v>2277474879.5</v>
      </c>
      <c r="Q78" s="15">
        <v>1088882125.3900001</v>
      </c>
      <c r="R78" s="15">
        <v>4260917.01</v>
      </c>
      <c r="S78" s="15">
        <v>1088882125.3900001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0</v>
      </c>
      <c r="H79" s="18">
        <v>0</v>
      </c>
      <c r="I79" s="18">
        <v>400000000</v>
      </c>
      <c r="J79" s="18">
        <v>389022960.31999999</v>
      </c>
      <c r="K79" s="18">
        <v>10977039.68</v>
      </c>
      <c r="L79" s="19">
        <v>0</v>
      </c>
      <c r="M79" s="19">
        <v>28022960.32</v>
      </c>
      <c r="N79" s="18">
        <v>361000000</v>
      </c>
      <c r="O79" s="18">
        <v>20864778.850000001</v>
      </c>
      <c r="P79" s="18">
        <v>7158181.4699999997</v>
      </c>
      <c r="Q79" s="18">
        <v>20864778.850000001</v>
      </c>
      <c r="R79" s="18">
        <v>0</v>
      </c>
      <c r="S79" s="18">
        <v>20864778.850000001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16725018.880000001</v>
      </c>
      <c r="K80" s="18">
        <v>23274981.120000001</v>
      </c>
      <c r="L80" s="19">
        <v>0</v>
      </c>
      <c r="M80" s="19">
        <v>16653260.880000001</v>
      </c>
      <c r="N80" s="18">
        <v>71758</v>
      </c>
      <c r="O80" s="18">
        <v>5332617.59</v>
      </c>
      <c r="P80" s="18">
        <v>11320643.289999999</v>
      </c>
      <c r="Q80" s="18">
        <v>5332617.59</v>
      </c>
      <c r="R80" s="18">
        <v>0</v>
      </c>
      <c r="S80" s="18">
        <v>5332617.59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408893794</v>
      </c>
      <c r="K81" s="18">
        <v>11106206</v>
      </c>
      <c r="L81" s="19">
        <v>0</v>
      </c>
      <c r="M81" s="19">
        <v>398000000</v>
      </c>
      <c r="N81" s="18">
        <v>10893794</v>
      </c>
      <c r="O81" s="18">
        <v>0</v>
      </c>
      <c r="P81" s="18">
        <v>398000000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52216739.880000003</v>
      </c>
      <c r="K82" s="18">
        <v>2783260.12</v>
      </c>
      <c r="L82" s="19">
        <v>0</v>
      </c>
      <c r="M82" s="19">
        <v>216739.88</v>
      </c>
      <c r="N82" s="18">
        <v>52000000</v>
      </c>
      <c r="O82" s="18">
        <v>216739.88</v>
      </c>
      <c r="P82" s="18">
        <v>0</v>
      </c>
      <c r="Q82" s="18">
        <v>216739.88</v>
      </c>
      <c r="R82" s="18">
        <v>0</v>
      </c>
      <c r="S82" s="18">
        <v>216739.88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0</v>
      </c>
      <c r="H83" s="18">
        <v>-537089000</v>
      </c>
      <c r="I83" s="18">
        <v>1162911000</v>
      </c>
      <c r="J83" s="18">
        <v>1160715922.21</v>
      </c>
      <c r="K83" s="18">
        <v>2195077.79</v>
      </c>
      <c r="L83" s="19">
        <v>0</v>
      </c>
      <c r="M83" s="19">
        <v>1118121387.76</v>
      </c>
      <c r="N83" s="18">
        <v>42594534.450000003</v>
      </c>
      <c r="O83" s="18">
        <v>441807439.73000002</v>
      </c>
      <c r="P83" s="18">
        <v>676313948.02999997</v>
      </c>
      <c r="Q83" s="18">
        <v>437546522.72000003</v>
      </c>
      <c r="R83" s="18">
        <v>4260917.01</v>
      </c>
      <c r="S83" s="18">
        <v>437546522.72000003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0</v>
      </c>
      <c r="H84" s="18">
        <v>0</v>
      </c>
      <c r="I84" s="18">
        <v>1800000000</v>
      </c>
      <c r="J84" s="18">
        <v>1793742959.5599999</v>
      </c>
      <c r="K84" s="18">
        <v>6257040.4400000004</v>
      </c>
      <c r="L84" s="19">
        <v>0</v>
      </c>
      <c r="M84" s="19">
        <v>1774794733.0599999</v>
      </c>
      <c r="N84" s="18">
        <v>18948226.5</v>
      </c>
      <c r="O84" s="18">
        <v>590121466.35000002</v>
      </c>
      <c r="P84" s="18">
        <v>1184673266.71</v>
      </c>
      <c r="Q84" s="18">
        <v>590121466.35000002</v>
      </c>
      <c r="R84" s="18">
        <v>0</v>
      </c>
      <c r="S84" s="18">
        <v>590121466.35000002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34800000</v>
      </c>
      <c r="P85" s="18">
        <v>8840</v>
      </c>
      <c r="Q85" s="18">
        <v>34800000</v>
      </c>
      <c r="R85" s="18">
        <v>0</v>
      </c>
      <c r="S85" s="18">
        <v>34800000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-562124995</v>
      </c>
      <c r="H86" s="15">
        <v>0</v>
      </c>
      <c r="I86" s="15">
        <v>1709875005</v>
      </c>
      <c r="J86" s="15">
        <v>1644143989.8599999</v>
      </c>
      <c r="K86" s="15">
        <v>65731015.140000001</v>
      </c>
      <c r="L86" s="16">
        <v>0</v>
      </c>
      <c r="M86" s="16">
        <v>1266430479.8599999</v>
      </c>
      <c r="N86" s="15">
        <v>377713510</v>
      </c>
      <c r="O86" s="15">
        <v>352442174.73000002</v>
      </c>
      <c r="P86" s="15">
        <v>913988305.13</v>
      </c>
      <c r="Q86" s="15">
        <v>352442174.73000002</v>
      </c>
      <c r="R86" s="15">
        <v>0</v>
      </c>
      <c r="S86" s="15">
        <v>352442174.73000002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0</v>
      </c>
      <c r="H87" s="18">
        <v>0</v>
      </c>
      <c r="I87" s="18">
        <v>450000000</v>
      </c>
      <c r="J87" s="18">
        <v>401355908.60000002</v>
      </c>
      <c r="K87" s="18">
        <v>48644091.399999999</v>
      </c>
      <c r="L87" s="19">
        <v>0</v>
      </c>
      <c r="M87" s="19">
        <v>401355908.60000002</v>
      </c>
      <c r="N87" s="18">
        <v>0</v>
      </c>
      <c r="O87" s="18">
        <v>77031607.140000001</v>
      </c>
      <c r="P87" s="18">
        <v>324324301.45999998</v>
      </c>
      <c r="Q87" s="18">
        <v>77031607.140000001</v>
      </c>
      <c r="R87" s="18">
        <v>0</v>
      </c>
      <c r="S87" s="18">
        <v>77031607.140000001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0</v>
      </c>
      <c r="H88" s="18"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-562124995</v>
      </c>
      <c r="H89" s="18">
        <v>0</v>
      </c>
      <c r="I89" s="18">
        <v>1237875005</v>
      </c>
      <c r="J89" s="18">
        <v>1236998167.8599999</v>
      </c>
      <c r="K89" s="18">
        <v>876837.14</v>
      </c>
      <c r="L89" s="19">
        <v>0</v>
      </c>
      <c r="M89" s="19">
        <v>859284657.86000001</v>
      </c>
      <c r="N89" s="18">
        <v>377713510</v>
      </c>
      <c r="O89" s="18">
        <v>269620654.89999998</v>
      </c>
      <c r="P89" s="18">
        <v>589664002.96000004</v>
      </c>
      <c r="Q89" s="18">
        <v>269620654.89999998</v>
      </c>
      <c r="R89" s="18">
        <v>0</v>
      </c>
      <c r="S89" s="18">
        <v>269620654.89999998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5789913.4000000004</v>
      </c>
      <c r="K90" s="18">
        <v>6210086.5999999996</v>
      </c>
      <c r="L90" s="19">
        <v>0</v>
      </c>
      <c r="M90" s="19">
        <v>5789913.4000000004</v>
      </c>
      <c r="N90" s="18">
        <v>0</v>
      </c>
      <c r="O90" s="18">
        <v>5789912.6900000004</v>
      </c>
      <c r="P90" s="18">
        <v>0.71</v>
      </c>
      <c r="Q90" s="18">
        <v>5789912.6900000004</v>
      </c>
      <c r="R90" s="18">
        <v>0</v>
      </c>
      <c r="S90" s="18">
        <v>5789912.6900000004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126440204.52</v>
      </c>
      <c r="K91" s="15">
        <v>2780205.48</v>
      </c>
      <c r="L91" s="16">
        <v>0</v>
      </c>
      <c r="M91" s="16">
        <v>52423794.520000003</v>
      </c>
      <c r="N91" s="15">
        <v>74016410</v>
      </c>
      <c r="O91" s="15">
        <v>38224794.090000004</v>
      </c>
      <c r="P91" s="15">
        <v>14199000.43</v>
      </c>
      <c r="Q91" s="15">
        <v>38224794.090000004</v>
      </c>
      <c r="R91" s="15">
        <v>0</v>
      </c>
      <c r="S91" s="15">
        <v>38224794.090000004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108936410</v>
      </c>
      <c r="K92" s="18">
        <v>284000</v>
      </c>
      <c r="L92" s="19">
        <v>0</v>
      </c>
      <c r="M92" s="19">
        <v>34920000</v>
      </c>
      <c r="N92" s="18">
        <v>74016410</v>
      </c>
      <c r="O92" s="18">
        <v>34920000</v>
      </c>
      <c r="P92" s="18">
        <v>0</v>
      </c>
      <c r="Q92" s="18">
        <v>34920000</v>
      </c>
      <c r="R92" s="18">
        <v>0</v>
      </c>
      <c r="S92" s="18">
        <v>34920000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17503794.52</v>
      </c>
      <c r="K93" s="18">
        <v>2496205.48</v>
      </c>
      <c r="L93" s="19">
        <v>0</v>
      </c>
      <c r="M93" s="19">
        <v>17503794.52</v>
      </c>
      <c r="N93" s="18">
        <v>0</v>
      </c>
      <c r="O93" s="18">
        <v>3304794.09</v>
      </c>
      <c r="P93" s="18">
        <v>14199000.43</v>
      </c>
      <c r="Q93" s="18">
        <v>3304794.09</v>
      </c>
      <c r="R93" s="18">
        <v>0</v>
      </c>
      <c r="S93" s="18">
        <v>3304794.09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890263893.5</v>
      </c>
      <c r="K94" s="15">
        <v>97736106.5</v>
      </c>
      <c r="L94" s="16">
        <v>0</v>
      </c>
      <c r="M94" s="16">
        <v>418910811.5</v>
      </c>
      <c r="N94" s="15">
        <v>471353082</v>
      </c>
      <c r="O94" s="15">
        <v>418028319.66000003</v>
      </c>
      <c r="P94" s="15">
        <v>882491.84</v>
      </c>
      <c r="Q94" s="15">
        <v>413642067.66000003</v>
      </c>
      <c r="R94" s="15">
        <v>4386252</v>
      </c>
      <c r="S94" s="15">
        <v>413642067.66000003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89660460.310000002</v>
      </c>
      <c r="K95" s="18">
        <v>30339539.690000001</v>
      </c>
      <c r="L95" s="19">
        <v>0</v>
      </c>
      <c r="M95" s="19">
        <v>38020919.310000002</v>
      </c>
      <c r="N95" s="18">
        <v>51639541</v>
      </c>
      <c r="O95" s="18">
        <v>37900731</v>
      </c>
      <c r="P95" s="18">
        <v>120188.31</v>
      </c>
      <c r="Q95" s="18">
        <v>33548989</v>
      </c>
      <c r="R95" s="18">
        <v>4351742</v>
      </c>
      <c r="S95" s="18">
        <v>33548989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537667204.92999995</v>
      </c>
      <c r="K96" s="18">
        <v>12332795.07</v>
      </c>
      <c r="L96" s="19">
        <v>0</v>
      </c>
      <c r="M96" s="19">
        <v>268156887.93000001</v>
      </c>
      <c r="N96" s="18">
        <v>269510317</v>
      </c>
      <c r="O96" s="18">
        <v>267539384.97999999</v>
      </c>
      <c r="P96" s="18">
        <v>617502.94999999995</v>
      </c>
      <c r="Q96" s="18">
        <v>267531604.97999999</v>
      </c>
      <c r="R96" s="18">
        <v>7780</v>
      </c>
      <c r="S96" s="18">
        <v>267531604.97999999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281165.36</v>
      </c>
      <c r="K97" s="18">
        <v>1718834.64</v>
      </c>
      <c r="L97" s="19">
        <v>0</v>
      </c>
      <c r="M97" s="19">
        <v>281165.36</v>
      </c>
      <c r="N97" s="18">
        <v>0</v>
      </c>
      <c r="O97" s="18">
        <v>280221.3</v>
      </c>
      <c r="P97" s="18">
        <v>944.06</v>
      </c>
      <c r="Q97" s="18">
        <v>253491.3</v>
      </c>
      <c r="R97" s="18">
        <v>26730</v>
      </c>
      <c r="S97" s="18">
        <v>253491.3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7127448.1299999999</v>
      </c>
      <c r="K98" s="18">
        <v>9872551.8699999992</v>
      </c>
      <c r="L98" s="19">
        <v>0</v>
      </c>
      <c r="M98" s="19">
        <v>7127448.1299999999</v>
      </c>
      <c r="N98" s="18">
        <v>0</v>
      </c>
      <c r="O98" s="18">
        <v>7127448.1299999999</v>
      </c>
      <c r="P98" s="18">
        <v>0</v>
      </c>
      <c r="Q98" s="18">
        <v>7127448.1299999999</v>
      </c>
      <c r="R98" s="18">
        <v>0</v>
      </c>
      <c r="S98" s="18">
        <v>7127448.1299999999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254077353.77000001</v>
      </c>
      <c r="K99" s="18">
        <v>40922646.229999997</v>
      </c>
      <c r="L99" s="19">
        <v>0</v>
      </c>
      <c r="M99" s="19">
        <v>103874129.77</v>
      </c>
      <c r="N99" s="18">
        <v>150203224</v>
      </c>
      <c r="O99" s="18">
        <v>103739982.25</v>
      </c>
      <c r="P99" s="18">
        <v>134147.51999999999</v>
      </c>
      <c r="Q99" s="18">
        <v>103739982.25</v>
      </c>
      <c r="R99" s="18">
        <v>0</v>
      </c>
      <c r="S99" s="18">
        <v>103739982.25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1450261</v>
      </c>
      <c r="K100" s="18">
        <v>2549739</v>
      </c>
      <c r="L100" s="19">
        <v>0</v>
      </c>
      <c r="M100" s="19">
        <v>1450261</v>
      </c>
      <c r="N100" s="18">
        <v>0</v>
      </c>
      <c r="O100" s="18">
        <v>1440552</v>
      </c>
      <c r="P100" s="18">
        <v>9709</v>
      </c>
      <c r="Q100" s="18">
        <v>1440552</v>
      </c>
      <c r="R100" s="18">
        <v>0</v>
      </c>
      <c r="S100" s="18">
        <v>1440552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f t="shared" si="8"/>
        <v>0</v>
      </c>
      <c r="H101" s="15">
        <v>0</v>
      </c>
      <c r="I101" s="15">
        <v>900000000</v>
      </c>
      <c r="J101" s="15">
        <v>893171078</v>
      </c>
      <c r="K101" s="15">
        <v>6828922</v>
      </c>
      <c r="L101" s="16">
        <v>0</v>
      </c>
      <c r="M101" s="16">
        <v>67448013</v>
      </c>
      <c r="N101" s="15">
        <v>825723065</v>
      </c>
      <c r="O101" s="15">
        <v>9098459</v>
      </c>
      <c r="P101" s="15">
        <v>58349554</v>
      </c>
      <c r="Q101" s="15">
        <v>9098459</v>
      </c>
      <c r="R101" s="15">
        <v>0</v>
      </c>
      <c r="S101" s="15">
        <v>9098459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f t="shared" si="8"/>
        <v>0</v>
      </c>
      <c r="H102" s="18">
        <v>0</v>
      </c>
      <c r="I102" s="18">
        <v>900000000</v>
      </c>
      <c r="J102" s="18">
        <v>893171078</v>
      </c>
      <c r="K102" s="18">
        <v>6828922</v>
      </c>
      <c r="L102" s="19">
        <v>0</v>
      </c>
      <c r="M102" s="19">
        <v>67448013</v>
      </c>
      <c r="N102" s="18">
        <v>825723065</v>
      </c>
      <c r="O102" s="18">
        <v>9098459</v>
      </c>
      <c r="P102" s="18">
        <v>58349554</v>
      </c>
      <c r="Q102" s="18">
        <v>9098459</v>
      </c>
      <c r="R102" s="18">
        <v>0</v>
      </c>
      <c r="S102" s="18">
        <v>9098459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f t="shared" si="8"/>
        <v>0</v>
      </c>
      <c r="H103" s="15"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f t="shared" si="8"/>
        <v>0</v>
      </c>
      <c r="H104" s="15">
        <v>0</v>
      </c>
      <c r="I104" s="15">
        <v>394465000</v>
      </c>
      <c r="J104" s="15">
        <v>346911886.80000001</v>
      </c>
      <c r="K104" s="15">
        <v>47553113.200000003</v>
      </c>
      <c r="L104" s="16">
        <v>0</v>
      </c>
      <c r="M104" s="16">
        <v>346911886.80000001</v>
      </c>
      <c r="N104" s="15">
        <v>0</v>
      </c>
      <c r="O104" s="15">
        <v>167717783.44</v>
      </c>
      <c r="P104" s="15">
        <v>179194103.36000001</v>
      </c>
      <c r="Q104" s="15">
        <v>167717783.44</v>
      </c>
      <c r="R104" s="15">
        <v>0</v>
      </c>
      <c r="S104" s="15">
        <v>167717783.44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f t="shared" si="8"/>
        <v>0</v>
      </c>
      <c r="H105" s="18"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f t="shared" si="8"/>
        <v>0</v>
      </c>
      <c r="H106" s="18">
        <v>0</v>
      </c>
      <c r="I106" s="18">
        <v>394465000</v>
      </c>
      <c r="J106" s="18">
        <v>346911886.80000001</v>
      </c>
      <c r="K106" s="18">
        <v>47553113.200000003</v>
      </c>
      <c r="L106" s="19">
        <v>0</v>
      </c>
      <c r="M106" s="19">
        <v>346911886.80000001</v>
      </c>
      <c r="N106" s="18">
        <v>0</v>
      </c>
      <c r="O106" s="18">
        <v>167717783.44</v>
      </c>
      <c r="P106" s="18">
        <v>179194103.36000001</v>
      </c>
      <c r="Q106" s="18">
        <v>167717783.44</v>
      </c>
      <c r="R106" s="18">
        <v>0</v>
      </c>
      <c r="S106" s="18">
        <v>167717783.44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f t="shared" si="8"/>
        <v>1900000000</v>
      </c>
      <c r="H107" s="15">
        <v>0</v>
      </c>
      <c r="I107" s="15">
        <v>4130080000</v>
      </c>
      <c r="J107" s="15">
        <v>2436692717.6999998</v>
      </c>
      <c r="K107" s="15">
        <v>1693387282.3</v>
      </c>
      <c r="L107" s="16">
        <v>0</v>
      </c>
      <c r="M107" s="16">
        <v>2436204657.6999998</v>
      </c>
      <c r="N107" s="15">
        <v>488060</v>
      </c>
      <c r="O107" s="15">
        <v>1587004713.6900001</v>
      </c>
      <c r="P107" s="15">
        <v>849199944.00999999</v>
      </c>
      <c r="Q107" s="15">
        <v>1505398649.6900001</v>
      </c>
      <c r="R107" s="15">
        <v>81606064</v>
      </c>
      <c r="S107" s="15">
        <v>1505398649.6900001</v>
      </c>
      <c r="T107" s="15">
        <v>0</v>
      </c>
      <c r="U107" s="15">
        <v>54322228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f t="shared" si="8"/>
        <v>0</v>
      </c>
      <c r="H108" s="18"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f t="shared" si="8"/>
        <v>1900000000</v>
      </c>
      <c r="H109" s="18">
        <v>0</v>
      </c>
      <c r="I109" s="18">
        <v>4070080000</v>
      </c>
      <c r="J109" s="18">
        <v>2376692717.6999998</v>
      </c>
      <c r="K109" s="18">
        <v>1693387282.3</v>
      </c>
      <c r="L109" s="19">
        <v>0</v>
      </c>
      <c r="M109" s="19">
        <v>2376204657.6999998</v>
      </c>
      <c r="N109" s="18">
        <v>488060</v>
      </c>
      <c r="O109" s="18">
        <v>1587004713.6900001</v>
      </c>
      <c r="P109" s="18">
        <v>789199944.00999999</v>
      </c>
      <c r="Q109" s="18">
        <v>1505398649.6900001</v>
      </c>
      <c r="R109" s="18">
        <v>81606064</v>
      </c>
      <c r="S109" s="18">
        <v>1505398649.6900001</v>
      </c>
      <c r="T109" s="18">
        <v>0</v>
      </c>
      <c r="U109" s="18">
        <v>54322228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f t="shared" si="8"/>
        <v>0</v>
      </c>
      <c r="H110" s="15"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f t="shared" si="8"/>
        <v>0</v>
      </c>
      <c r="H111" s="18"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f t="shared" si="8"/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16">
        <v>0</v>
      </c>
      <c r="M112" s="16">
        <v>0</v>
      </c>
      <c r="N112" s="15">
        <v>305772000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3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f t="shared" si="8"/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19">
        <v>0</v>
      </c>
      <c r="M113" s="19">
        <v>0</v>
      </c>
      <c r="N113" s="18">
        <v>199200000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3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f t="shared" si="8"/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19">
        <v>0</v>
      </c>
      <c r="M114" s="19">
        <v>0</v>
      </c>
      <c r="N114" s="18">
        <v>76692000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3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f t="shared" si="8"/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19">
        <v>0</v>
      </c>
      <c r="M115" s="19">
        <v>0</v>
      </c>
      <c r="N115" s="18">
        <v>29880000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3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f t="shared" si="8"/>
        <v>0</v>
      </c>
      <c r="H116" s="15"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387200</v>
      </c>
      <c r="P116" s="15">
        <v>1212800</v>
      </c>
      <c r="Q116" s="15">
        <v>387200</v>
      </c>
      <c r="R116" s="15">
        <v>0</v>
      </c>
      <c r="S116" s="15">
        <v>387200</v>
      </c>
      <c r="T116" s="15">
        <v>0</v>
      </c>
      <c r="U116" s="15">
        <v>0</v>
      </c>
    </row>
    <row r="117" spans="1:23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f t="shared" si="8"/>
        <v>0</v>
      </c>
      <c r="H117" s="18"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387200</v>
      </c>
      <c r="P117" s="18">
        <v>1212800</v>
      </c>
      <c r="Q117" s="18">
        <v>387200</v>
      </c>
      <c r="R117" s="18">
        <v>0</v>
      </c>
      <c r="S117" s="18">
        <v>387200</v>
      </c>
      <c r="T117" s="18">
        <v>0</v>
      </c>
      <c r="U117" s="18">
        <v>0</v>
      </c>
    </row>
    <row r="118" spans="1:23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f t="shared" si="8"/>
        <v>31600000</v>
      </c>
      <c r="H118" s="15">
        <v>0</v>
      </c>
      <c r="I118" s="15">
        <v>32600000</v>
      </c>
      <c r="J118" s="15">
        <v>21228013.960000001</v>
      </c>
      <c r="K118" s="15">
        <v>11371986.039999999</v>
      </c>
      <c r="L118" s="16">
        <v>0</v>
      </c>
      <c r="M118" s="16">
        <v>19159651.960000001</v>
      </c>
      <c r="N118" s="15">
        <v>2068362</v>
      </c>
      <c r="O118" s="15">
        <v>667123.96</v>
      </c>
      <c r="P118" s="15">
        <v>18492528</v>
      </c>
      <c r="Q118" s="15">
        <v>667123.96</v>
      </c>
      <c r="R118" s="15">
        <v>0</v>
      </c>
      <c r="S118" s="15">
        <v>667123.96</v>
      </c>
      <c r="T118" s="15">
        <v>0</v>
      </c>
      <c r="U118" s="15">
        <v>0</v>
      </c>
    </row>
    <row r="119" spans="1:23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f t="shared" si="8"/>
        <v>31600000</v>
      </c>
      <c r="H119" s="18">
        <v>0</v>
      </c>
      <c r="I119" s="18">
        <v>32600000</v>
      </c>
      <c r="J119" s="18">
        <v>21228013.960000001</v>
      </c>
      <c r="K119" s="18">
        <v>11371986.039999999</v>
      </c>
      <c r="L119" s="19">
        <v>0</v>
      </c>
      <c r="M119" s="19">
        <v>19159651.960000001</v>
      </c>
      <c r="N119" s="18">
        <v>2068362</v>
      </c>
      <c r="O119" s="18">
        <v>667123.96</v>
      </c>
      <c r="P119" s="18">
        <v>18492528</v>
      </c>
      <c r="Q119" s="18">
        <v>667123.96</v>
      </c>
      <c r="R119" s="18">
        <v>0</v>
      </c>
      <c r="S119" s="18">
        <v>667123.96</v>
      </c>
      <c r="T119" s="18">
        <v>0</v>
      </c>
      <c r="U119" s="18">
        <v>0</v>
      </c>
    </row>
    <row r="120" spans="1:23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f>+I120-F120-H120</f>
        <v>-8678364002</v>
      </c>
      <c r="H120" s="15">
        <v>-1000000000</v>
      </c>
      <c r="I120" s="15">
        <v>587635998.00000083</v>
      </c>
      <c r="J120" s="15">
        <v>0</v>
      </c>
      <c r="K120" s="15">
        <v>339005014.63</v>
      </c>
      <c r="L120" s="16">
        <v>0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3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f t="shared" si="8"/>
        <v>0</v>
      </c>
      <c r="H121" s="15">
        <v>0</v>
      </c>
      <c r="I121" s="15">
        <v>255000000</v>
      </c>
      <c r="J121" s="15">
        <v>0</v>
      </c>
      <c r="K121" s="15"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3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f t="shared" si="8"/>
        <v>0</v>
      </c>
      <c r="H122" s="15">
        <v>0</v>
      </c>
      <c r="I122" s="15">
        <v>255000000</v>
      </c>
      <c r="J122" s="15">
        <v>0</v>
      </c>
      <c r="K122" s="15"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3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f t="shared" si="8"/>
        <v>0</v>
      </c>
      <c r="H123" s="18">
        <v>0</v>
      </c>
      <c r="I123" s="18">
        <v>255000000</v>
      </c>
      <c r="J123" s="18">
        <v>0</v>
      </c>
      <c r="K123" s="18"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3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f>+I124-F124-H124</f>
        <v>-8678364002</v>
      </c>
      <c r="H124" s="15">
        <v>-1000000000</v>
      </c>
      <c r="I124" s="15">
        <v>332635998.00000083</v>
      </c>
      <c r="J124" s="15">
        <v>0</v>
      </c>
      <c r="K124" s="15">
        <v>84005014.629999995</v>
      </c>
      <c r="L124" s="16">
        <v>0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3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f>+I125-F125+H125</f>
        <v>73005014.629999995</v>
      </c>
      <c r="H125" s="15">
        <v>0</v>
      </c>
      <c r="I125" s="15">
        <v>84005014.629999995</v>
      </c>
      <c r="J125" s="15">
        <v>0</v>
      </c>
      <c r="K125" s="15">
        <v>84005014.629999995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3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f t="shared" ref="G126:G143" si="9">+I126-F126+H126</f>
        <v>73005014.629999995</v>
      </c>
      <c r="H126" s="18">
        <v>0</v>
      </c>
      <c r="I126" s="18">
        <v>84005014.629999995</v>
      </c>
      <c r="J126" s="18">
        <v>0</v>
      </c>
      <c r="K126" s="18">
        <v>84005014.629999995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3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f t="shared" ref="G127:G133" si="10">+I127-F127-H127</f>
        <v>-8751369016.6299992</v>
      </c>
      <c r="H127" s="15">
        <v>-1000000000</v>
      </c>
      <c r="I127" s="15">
        <v>248630983.37000084</v>
      </c>
      <c r="J127" s="15">
        <v>0</v>
      </c>
      <c r="K127" s="15">
        <v>0</v>
      </c>
      <c r="L127" s="16">
        <v>0</v>
      </c>
      <c r="M127" s="16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W127" s="10">
        <v>248630983.37000084</v>
      </c>
    </row>
    <row r="128" spans="1:23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f t="shared" si="10"/>
        <v>-8751369016.6299992</v>
      </c>
      <c r="H128" s="15">
        <v>-1000000000</v>
      </c>
      <c r="I128" s="15">
        <v>248630983.37000084</v>
      </c>
      <c r="J128" s="15">
        <v>0</v>
      </c>
      <c r="K128" s="15">
        <v>0</v>
      </c>
      <c r="L128" s="16">
        <v>0</v>
      </c>
      <c r="M128" s="16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f t="shared" si="10"/>
        <v>0</v>
      </c>
      <c r="H129" s="32">
        <v>-7010004200</v>
      </c>
      <c r="I129" s="32">
        <v>34989995800</v>
      </c>
      <c r="J129" s="32">
        <v>23627983146.169998</v>
      </c>
      <c r="K129" s="32">
        <v>11362012653.83</v>
      </c>
      <c r="L129" s="33">
        <v>0</v>
      </c>
      <c r="M129" s="33">
        <v>17702080266.880001</v>
      </c>
      <c r="N129" s="32">
        <v>5925902879.29</v>
      </c>
      <c r="O129" s="32">
        <v>5633242674.8599997</v>
      </c>
      <c r="P129" s="32">
        <v>12068837592.02</v>
      </c>
      <c r="Q129" s="32">
        <v>5347205544.8599997</v>
      </c>
      <c r="R129" s="32">
        <v>286037130</v>
      </c>
      <c r="S129" s="32">
        <v>5347205544.8599997</v>
      </c>
      <c r="T129" s="32">
        <v>0</v>
      </c>
      <c r="U129" s="32">
        <v>10828277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f t="shared" si="10"/>
        <v>0</v>
      </c>
      <c r="H130" s="15">
        <v>-2500000000</v>
      </c>
      <c r="I130" s="15">
        <v>1000000000</v>
      </c>
      <c r="J130" s="15">
        <v>394783971.77999997</v>
      </c>
      <c r="K130" s="15">
        <v>605216028.22000003</v>
      </c>
      <c r="L130" s="16">
        <v>0</v>
      </c>
      <c r="M130" s="16">
        <v>57814.78</v>
      </c>
      <c r="N130" s="15">
        <v>394726157</v>
      </c>
      <c r="O130" s="15">
        <v>57814.78</v>
      </c>
      <c r="P130" s="15">
        <v>0</v>
      </c>
      <c r="Q130" s="15">
        <v>57814.78</v>
      </c>
      <c r="R130" s="15">
        <v>0</v>
      </c>
      <c r="S130" s="15">
        <v>57814.78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f t="shared" si="10"/>
        <v>0</v>
      </c>
      <c r="H131" s="15">
        <v>-2500000000</v>
      </c>
      <c r="I131" s="15">
        <v>1000000000</v>
      </c>
      <c r="J131" s="15">
        <v>394783971.77999997</v>
      </c>
      <c r="K131" s="15">
        <v>605216028.22000003</v>
      </c>
      <c r="L131" s="16">
        <v>0</v>
      </c>
      <c r="M131" s="16">
        <v>57814.78</v>
      </c>
      <c r="N131" s="15">
        <v>394726157</v>
      </c>
      <c r="O131" s="15">
        <v>57814.78</v>
      </c>
      <c r="P131" s="15">
        <v>0</v>
      </c>
      <c r="Q131" s="15">
        <v>57814.78</v>
      </c>
      <c r="R131" s="15">
        <v>0</v>
      </c>
      <c r="S131" s="15">
        <v>57814.78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f t="shared" si="10"/>
        <v>0</v>
      </c>
      <c r="H132" s="18">
        <v>-2500000000</v>
      </c>
      <c r="I132" s="18">
        <v>1000000000</v>
      </c>
      <c r="J132" s="18">
        <v>394783971.77999997</v>
      </c>
      <c r="K132" s="18">
        <v>605216028.22000003</v>
      </c>
      <c r="L132" s="19">
        <v>0</v>
      </c>
      <c r="M132" s="19">
        <v>57814.78</v>
      </c>
      <c r="N132" s="18">
        <v>394726157</v>
      </c>
      <c r="O132" s="18">
        <v>57814.78</v>
      </c>
      <c r="P132" s="18">
        <v>0</v>
      </c>
      <c r="Q132" s="18">
        <v>57814.78</v>
      </c>
      <c r="R132" s="18">
        <v>0</v>
      </c>
      <c r="S132" s="18">
        <v>57814.78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f t="shared" si="10"/>
        <v>0</v>
      </c>
      <c r="H133" s="15">
        <v>-65000000</v>
      </c>
      <c r="I133" s="15">
        <v>9004603594</v>
      </c>
      <c r="J133" s="15">
        <v>4807111406.8699999</v>
      </c>
      <c r="K133" s="15">
        <v>4197492187.1300001</v>
      </c>
      <c r="L133" s="16">
        <v>0</v>
      </c>
      <c r="M133" s="16">
        <v>2717355589.5799999</v>
      </c>
      <c r="N133" s="15">
        <v>2089755817.29</v>
      </c>
      <c r="O133" s="15">
        <v>447554070.23000002</v>
      </c>
      <c r="P133" s="15">
        <v>2269801519.3499999</v>
      </c>
      <c r="Q133" s="15">
        <v>353365390.23000002</v>
      </c>
      <c r="R133" s="15">
        <v>94188680</v>
      </c>
      <c r="S133" s="15">
        <v>353365390.23000002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f t="shared" si="9"/>
        <v>0</v>
      </c>
      <c r="H134" s="15">
        <v>0</v>
      </c>
      <c r="I134" s="15">
        <v>2500000000</v>
      </c>
      <c r="J134" s="15">
        <v>1018054801.25</v>
      </c>
      <c r="K134" s="15">
        <v>1481945198.75</v>
      </c>
      <c r="L134" s="16">
        <v>0</v>
      </c>
      <c r="M134" s="16">
        <v>727966767.96000004</v>
      </c>
      <c r="N134" s="15">
        <v>290088033.29000002</v>
      </c>
      <c r="O134" s="15">
        <v>304034348.20999998</v>
      </c>
      <c r="P134" s="15">
        <v>423932419.75</v>
      </c>
      <c r="Q134" s="15">
        <v>304034348.20999998</v>
      </c>
      <c r="R134" s="15">
        <v>0</v>
      </c>
      <c r="S134" s="15">
        <v>304034348.20999998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f t="shared" si="9"/>
        <v>0</v>
      </c>
      <c r="H135" s="18">
        <v>0</v>
      </c>
      <c r="I135" s="18">
        <v>2500000000</v>
      </c>
      <c r="J135" s="18">
        <v>1018054801.25</v>
      </c>
      <c r="K135" s="18">
        <v>1481945198.75</v>
      </c>
      <c r="L135" s="19">
        <v>0</v>
      </c>
      <c r="M135" s="19">
        <v>727966767.96000004</v>
      </c>
      <c r="N135" s="18">
        <v>290088033.29000002</v>
      </c>
      <c r="O135" s="18">
        <v>304034348.20999998</v>
      </c>
      <c r="P135" s="18">
        <v>423932419.75</v>
      </c>
      <c r="Q135" s="18">
        <v>304034348.20999998</v>
      </c>
      <c r="R135" s="18">
        <v>0</v>
      </c>
      <c r="S135" s="18">
        <v>304034348.20999998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f t="shared" ref="G136:G140" si="11">+I136-F136-H136</f>
        <v>0</v>
      </c>
      <c r="H136" s="15">
        <v>-65000000</v>
      </c>
      <c r="I136" s="15">
        <v>6504603594</v>
      </c>
      <c r="J136" s="15">
        <v>3789056605.6199999</v>
      </c>
      <c r="K136" s="15">
        <v>2715546988.3800001</v>
      </c>
      <c r="L136" s="16">
        <v>0</v>
      </c>
      <c r="M136" s="16">
        <v>1989388821.6199999</v>
      </c>
      <c r="N136" s="15">
        <v>1799667784</v>
      </c>
      <c r="O136" s="15">
        <v>143519722.02000001</v>
      </c>
      <c r="P136" s="15">
        <v>1845869099.5999999</v>
      </c>
      <c r="Q136" s="15">
        <v>49331042.020000003</v>
      </c>
      <c r="R136" s="15">
        <v>94188680</v>
      </c>
      <c r="S136" s="15">
        <v>49331042.020000003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f t="shared" si="11"/>
        <v>0</v>
      </c>
      <c r="H137" s="18">
        <v>-65000000</v>
      </c>
      <c r="I137" s="18">
        <v>6504603594</v>
      </c>
      <c r="J137" s="18">
        <v>3789056605.6199999</v>
      </c>
      <c r="K137" s="18">
        <v>2715546988.3800001</v>
      </c>
      <c r="L137" s="19">
        <v>0</v>
      </c>
      <c r="M137" s="19">
        <v>1989388821.6199999</v>
      </c>
      <c r="N137" s="18">
        <v>1799667784</v>
      </c>
      <c r="O137" s="18">
        <v>143519722.02000001</v>
      </c>
      <c r="P137" s="18">
        <v>1845869099.5999999</v>
      </c>
      <c r="Q137" s="18">
        <v>49331042.020000003</v>
      </c>
      <c r="R137" s="18">
        <v>94188680</v>
      </c>
      <c r="S137" s="18">
        <v>49331042.020000003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f t="shared" si="11"/>
        <v>0</v>
      </c>
      <c r="H138" s="15">
        <v>-922000000</v>
      </c>
      <c r="I138" s="15">
        <v>1605835050</v>
      </c>
      <c r="J138" s="15">
        <v>806025438</v>
      </c>
      <c r="K138" s="15">
        <v>799809612</v>
      </c>
      <c r="L138" s="16">
        <v>0</v>
      </c>
      <c r="M138" s="16">
        <v>466025958</v>
      </c>
      <c r="N138" s="15">
        <v>339999480</v>
      </c>
      <c r="O138" s="15">
        <v>110087673.11</v>
      </c>
      <c r="P138" s="15">
        <v>355938284.88999999</v>
      </c>
      <c r="Q138" s="15">
        <v>107379568.11</v>
      </c>
      <c r="R138" s="15">
        <v>2708105</v>
      </c>
      <c r="S138" s="15">
        <v>107379568.11</v>
      </c>
      <c r="T138" s="15">
        <v>0</v>
      </c>
      <c r="U138" s="15">
        <v>999048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f t="shared" si="11"/>
        <v>0</v>
      </c>
      <c r="H139" s="15">
        <v>-922000000</v>
      </c>
      <c r="I139" s="15">
        <v>1605835050</v>
      </c>
      <c r="J139" s="15">
        <v>806025438</v>
      </c>
      <c r="K139" s="15">
        <v>799809612</v>
      </c>
      <c r="L139" s="16">
        <v>0</v>
      </c>
      <c r="M139" s="16">
        <v>466025958</v>
      </c>
      <c r="N139" s="15">
        <v>339999480</v>
      </c>
      <c r="O139" s="15">
        <v>110087673.11</v>
      </c>
      <c r="P139" s="15">
        <v>355938284.88999999</v>
      </c>
      <c r="Q139" s="15">
        <v>107379568.11</v>
      </c>
      <c r="R139" s="15">
        <v>2708105</v>
      </c>
      <c r="S139" s="15">
        <v>107379568.11</v>
      </c>
      <c r="T139" s="15">
        <v>0</v>
      </c>
      <c r="U139" s="15">
        <v>999048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f t="shared" si="11"/>
        <v>0</v>
      </c>
      <c r="H140" s="18">
        <v>-922000000</v>
      </c>
      <c r="I140" s="18">
        <v>1605835050</v>
      </c>
      <c r="J140" s="18">
        <v>806025438</v>
      </c>
      <c r="K140" s="18">
        <v>799809612</v>
      </c>
      <c r="L140" s="19">
        <v>0</v>
      </c>
      <c r="M140" s="19">
        <v>466025958</v>
      </c>
      <c r="N140" s="18">
        <v>339999480</v>
      </c>
      <c r="O140" s="18">
        <v>110087673.11</v>
      </c>
      <c r="P140" s="18">
        <v>355938284.88999999</v>
      </c>
      <c r="Q140" s="18">
        <v>107379568.11</v>
      </c>
      <c r="R140" s="18">
        <v>2708105</v>
      </c>
      <c r="S140" s="18">
        <v>107379568.11</v>
      </c>
      <c r="T140" s="18">
        <v>0</v>
      </c>
      <c r="U140" s="18">
        <v>999048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f t="shared" si="9"/>
        <v>0</v>
      </c>
      <c r="H141" s="15">
        <v>0</v>
      </c>
      <c r="I141" s="15">
        <v>572164950</v>
      </c>
      <c r="J141" s="15">
        <v>284386059</v>
      </c>
      <c r="K141" s="15">
        <v>287778891</v>
      </c>
      <c r="L141" s="16">
        <v>0</v>
      </c>
      <c r="M141" s="16">
        <v>284386059</v>
      </c>
      <c r="N141" s="15">
        <v>0</v>
      </c>
      <c r="O141" s="15">
        <v>110767405.8</v>
      </c>
      <c r="P141" s="15">
        <v>173618653.19999999</v>
      </c>
      <c r="Q141" s="15">
        <v>109103532.8</v>
      </c>
      <c r="R141" s="15">
        <v>1663873</v>
      </c>
      <c r="S141" s="15">
        <v>109103532.8</v>
      </c>
      <c r="T141" s="15">
        <v>0</v>
      </c>
      <c r="U141" s="15">
        <v>1062028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f t="shared" si="9"/>
        <v>0</v>
      </c>
      <c r="H142" s="15">
        <v>0</v>
      </c>
      <c r="I142" s="15">
        <v>572164950</v>
      </c>
      <c r="J142" s="15">
        <v>284386059</v>
      </c>
      <c r="K142" s="15">
        <v>287778891</v>
      </c>
      <c r="L142" s="16">
        <v>0</v>
      </c>
      <c r="M142" s="16">
        <v>284386059</v>
      </c>
      <c r="N142" s="15">
        <v>0</v>
      </c>
      <c r="O142" s="15">
        <v>110767405.8</v>
      </c>
      <c r="P142" s="15">
        <v>173618653.19999999</v>
      </c>
      <c r="Q142" s="15">
        <v>109103532.8</v>
      </c>
      <c r="R142" s="15">
        <v>1663873</v>
      </c>
      <c r="S142" s="15">
        <v>109103532.8</v>
      </c>
      <c r="T142" s="15">
        <v>0</v>
      </c>
      <c r="U142" s="15">
        <v>1062028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f t="shared" si="9"/>
        <v>0</v>
      </c>
      <c r="H143" s="18">
        <v>0</v>
      </c>
      <c r="I143" s="18">
        <v>572164950</v>
      </c>
      <c r="J143" s="18">
        <v>284386059</v>
      </c>
      <c r="K143" s="18">
        <v>287778891</v>
      </c>
      <c r="L143" s="19">
        <v>0</v>
      </c>
      <c r="M143" s="19">
        <v>284386059</v>
      </c>
      <c r="N143" s="18">
        <v>0</v>
      </c>
      <c r="O143" s="18">
        <v>110767405.8</v>
      </c>
      <c r="P143" s="18">
        <v>173618653.19999999</v>
      </c>
      <c r="Q143" s="18">
        <v>109103532.8</v>
      </c>
      <c r="R143" s="18">
        <v>1663873</v>
      </c>
      <c r="S143" s="18">
        <v>109103532.8</v>
      </c>
      <c r="T143" s="18">
        <v>0</v>
      </c>
      <c r="U143" s="18">
        <v>1062028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f t="shared" ref="G144:G151" si="12">+I144-F144-H144</f>
        <v>0</v>
      </c>
      <c r="H144" s="15">
        <v>-1043004200</v>
      </c>
      <c r="I144" s="15">
        <v>8456995800</v>
      </c>
      <c r="J144" s="15">
        <v>5912355810.4399996</v>
      </c>
      <c r="K144" s="15">
        <v>2544639989.5599999</v>
      </c>
      <c r="L144" s="16">
        <v>0</v>
      </c>
      <c r="M144" s="16">
        <v>3185783966.4400001</v>
      </c>
      <c r="N144" s="15">
        <v>2726571844</v>
      </c>
      <c r="O144" s="15">
        <v>635872081.19000006</v>
      </c>
      <c r="P144" s="15">
        <v>2549911885.25</v>
      </c>
      <c r="Q144" s="15">
        <v>548529621.19000006</v>
      </c>
      <c r="R144" s="15">
        <v>87342460</v>
      </c>
      <c r="S144" s="15">
        <v>548529621.19000006</v>
      </c>
      <c r="T144" s="15">
        <v>0</v>
      </c>
      <c r="U144" s="15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f t="shared" si="12"/>
        <v>0</v>
      </c>
      <c r="H145" s="15">
        <v>-1043004200</v>
      </c>
      <c r="I145" s="15">
        <v>8456995800</v>
      </c>
      <c r="J145" s="15">
        <v>5912355810.4399996</v>
      </c>
      <c r="K145" s="15">
        <v>2544639989.5599999</v>
      </c>
      <c r="L145" s="16">
        <v>0</v>
      </c>
      <c r="M145" s="16">
        <v>3185783966.4400001</v>
      </c>
      <c r="N145" s="15">
        <v>2726571844</v>
      </c>
      <c r="O145" s="15">
        <v>635872081.19000006</v>
      </c>
      <c r="P145" s="15">
        <v>2549911885.25</v>
      </c>
      <c r="Q145" s="15">
        <v>548529621.19000006</v>
      </c>
      <c r="R145" s="15">
        <v>87342460</v>
      </c>
      <c r="S145" s="15">
        <v>548529621.19000006</v>
      </c>
      <c r="T145" s="15">
        <v>0</v>
      </c>
      <c r="U145" s="15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f t="shared" si="12"/>
        <v>0</v>
      </c>
      <c r="H146" s="18">
        <v>-1043004200</v>
      </c>
      <c r="I146" s="18">
        <v>8456995800</v>
      </c>
      <c r="J146" s="18">
        <v>5912355810.4399996</v>
      </c>
      <c r="K146" s="18">
        <v>2544639989.5599999</v>
      </c>
      <c r="L146" s="19">
        <v>0</v>
      </c>
      <c r="M146" s="19">
        <v>3185783966.4400001</v>
      </c>
      <c r="N146" s="18">
        <v>2726571844</v>
      </c>
      <c r="O146" s="18">
        <v>635872081.19000006</v>
      </c>
      <c r="P146" s="18">
        <v>2549911885.25</v>
      </c>
      <c r="Q146" s="18">
        <v>548529621.19000006</v>
      </c>
      <c r="R146" s="18">
        <v>87342460</v>
      </c>
      <c r="S146" s="18">
        <v>548529621.19000006</v>
      </c>
      <c r="T146" s="18">
        <v>0</v>
      </c>
      <c r="U146" s="18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f t="shared" si="12"/>
        <v>0</v>
      </c>
      <c r="H147" s="15">
        <v>-2480000000</v>
      </c>
      <c r="I147" s="15">
        <v>14350396406</v>
      </c>
      <c r="J147" s="15">
        <v>11423320460.08</v>
      </c>
      <c r="K147" s="15">
        <v>2927075945.9200001</v>
      </c>
      <c r="L147" s="16">
        <v>0</v>
      </c>
      <c r="M147" s="16">
        <v>11048470879.08</v>
      </c>
      <c r="N147" s="15">
        <v>374849581</v>
      </c>
      <c r="O147" s="15">
        <v>4328903629.75</v>
      </c>
      <c r="P147" s="15">
        <v>6719567249.3299999</v>
      </c>
      <c r="Q147" s="15">
        <v>4228769617.75</v>
      </c>
      <c r="R147" s="15">
        <v>100134012</v>
      </c>
      <c r="S147" s="15">
        <v>4228769617.75</v>
      </c>
      <c r="T147" s="15">
        <v>0</v>
      </c>
      <c r="U147" s="15">
        <v>8767201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f t="shared" si="12"/>
        <v>0</v>
      </c>
      <c r="H148" s="15">
        <v>-2290000000</v>
      </c>
      <c r="I148" s="15">
        <v>14340396406</v>
      </c>
      <c r="J148" s="15">
        <v>11413320460.08</v>
      </c>
      <c r="K148" s="15">
        <v>2927075945.9200001</v>
      </c>
      <c r="L148" s="16">
        <v>0</v>
      </c>
      <c r="M148" s="16">
        <v>11048470879.08</v>
      </c>
      <c r="N148" s="15">
        <v>364849581</v>
      </c>
      <c r="O148" s="15">
        <v>4328903629.75</v>
      </c>
      <c r="P148" s="15">
        <v>6719567249.3299999</v>
      </c>
      <c r="Q148" s="15">
        <v>4228769617.75</v>
      </c>
      <c r="R148" s="15">
        <v>100134012</v>
      </c>
      <c r="S148" s="15">
        <v>4228769617.75</v>
      </c>
      <c r="T148" s="15">
        <v>0</v>
      </c>
      <c r="U148" s="15">
        <v>8586673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f t="shared" si="12"/>
        <v>0</v>
      </c>
      <c r="H149" s="18">
        <v>-2290000000</v>
      </c>
      <c r="I149" s="18">
        <v>14340396406</v>
      </c>
      <c r="J149" s="18">
        <v>11413320460.08</v>
      </c>
      <c r="K149" s="18">
        <v>2927075945.9200001</v>
      </c>
      <c r="L149" s="19">
        <v>0</v>
      </c>
      <c r="M149" s="19">
        <v>11048470879.08</v>
      </c>
      <c r="N149" s="18">
        <v>364849581</v>
      </c>
      <c r="O149" s="18">
        <v>4328903629.75</v>
      </c>
      <c r="P149" s="18">
        <v>6719567249.3299999</v>
      </c>
      <c r="Q149" s="18">
        <v>4228769617.75</v>
      </c>
      <c r="R149" s="18">
        <v>100134012</v>
      </c>
      <c r="S149" s="18">
        <v>4228769617.75</v>
      </c>
      <c r="T149" s="18">
        <v>0</v>
      </c>
      <c r="U149" s="18">
        <v>8586673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f t="shared" si="12"/>
        <v>0</v>
      </c>
      <c r="H150" s="15">
        <v>-190000000</v>
      </c>
      <c r="I150" s="15">
        <v>10000000</v>
      </c>
      <c r="J150" s="15">
        <v>10000000</v>
      </c>
      <c r="K150" s="15">
        <v>0</v>
      </c>
      <c r="L150" s="16">
        <v>0</v>
      </c>
      <c r="M150" s="16">
        <v>0</v>
      </c>
      <c r="N150" s="15">
        <v>10000000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180528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f t="shared" si="12"/>
        <v>0</v>
      </c>
      <c r="H151" s="18">
        <v>-190000000</v>
      </c>
      <c r="I151" s="18">
        <v>10000000</v>
      </c>
      <c r="J151" s="18">
        <v>10000000</v>
      </c>
      <c r="K151" s="18">
        <v>0</v>
      </c>
      <c r="L151" s="19">
        <v>0</v>
      </c>
      <c r="M151" s="19">
        <v>0</v>
      </c>
      <c r="N151" s="18">
        <v>10000000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180528</v>
      </c>
    </row>
    <row r="154" spans="1:21" x14ac:dyDescent="0.25">
      <c r="J154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6 G7:G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54"/>
  <sheetViews>
    <sheetView showGridLines="0" zoomScaleNormal="100" workbookViewId="0">
      <pane xSplit="1" ySplit="5" topLeftCell="E147" activePane="bottomRight" state="frozen"/>
      <selection pane="topRight" activeCell="H1" sqref="H1"/>
      <selection pane="bottomLeft" activeCell="A2" sqref="A2"/>
      <selection pane="bottomRight" activeCell="W6" sqref="W6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7109375" style="1" bestFit="1" customWidth="1"/>
    <col min="10" max="11" width="16.7109375" style="1" bestFit="1" customWidth="1"/>
    <col min="12" max="12" width="14.140625" style="1" bestFit="1" customWidth="1"/>
    <col min="13" max="15" width="16.7109375" style="1" bestFit="1" customWidth="1"/>
    <col min="16" max="16" width="15.5703125" style="1" bestFit="1" customWidth="1"/>
    <col min="17" max="17" width="16.7109375" style="1" bestFit="1" customWidth="1"/>
    <col min="18" max="18" width="14.140625" style="1" bestFit="1" customWidth="1"/>
    <col min="19" max="19" width="16.7109375" style="1" bestFit="1" customWidth="1"/>
    <col min="20" max="20" width="15.5703125" style="1" bestFit="1" customWidth="1"/>
    <col min="21" max="21" width="14.140625" style="1" bestFit="1" customWidth="1"/>
    <col min="22" max="217" width="11.42578125" style="1"/>
    <col min="218" max="218" width="2.85546875" style="1" customWidth="1"/>
    <col min="219" max="222" width="2.7109375" style="1" customWidth="1"/>
    <col min="223" max="223" width="2.85546875" style="1" customWidth="1"/>
    <col min="224" max="226" width="2.7109375" style="1" customWidth="1"/>
    <col min="227" max="227" width="2.42578125" style="1" customWidth="1"/>
    <col min="228" max="228" width="0.28515625" style="1" customWidth="1"/>
    <col min="229" max="229" width="1" style="1" customWidth="1"/>
    <col min="230" max="230" width="1.5703125" style="1" customWidth="1"/>
    <col min="231" max="243" width="2.7109375" style="1" customWidth="1"/>
    <col min="244" max="244" width="2.42578125" style="1" customWidth="1"/>
    <col min="245" max="245" width="0.28515625" style="1" customWidth="1"/>
    <col min="246" max="246" width="1.85546875" style="1" customWidth="1"/>
    <col min="247" max="247" width="0.85546875" style="1" customWidth="1"/>
    <col min="248" max="251" width="2.7109375" style="1" customWidth="1"/>
    <col min="252" max="252" width="3.28515625" style="1" customWidth="1"/>
    <col min="253" max="253" width="3.140625" style="1" customWidth="1"/>
    <col min="254" max="255" width="2.7109375" style="1" customWidth="1"/>
    <col min="256" max="257" width="0.85546875" style="1" customWidth="1"/>
    <col min="258" max="258" width="1" style="1" customWidth="1"/>
    <col min="259" max="261" width="10.85546875" style="1" customWidth="1"/>
    <col min="262" max="262" width="3.85546875" style="1" customWidth="1"/>
    <col min="263" max="263" width="7" style="1" customWidth="1"/>
    <col min="264" max="264" width="6.85546875" style="1" customWidth="1"/>
    <col min="265" max="265" width="4" style="1" customWidth="1"/>
    <col min="266" max="273" width="10.85546875" style="1" customWidth="1"/>
    <col min="274" max="274" width="0.5703125" style="1" customWidth="1"/>
    <col min="275" max="473" width="11.42578125" style="1"/>
    <col min="474" max="474" width="2.85546875" style="1" customWidth="1"/>
    <col min="475" max="478" width="2.7109375" style="1" customWidth="1"/>
    <col min="479" max="479" width="2.85546875" style="1" customWidth="1"/>
    <col min="480" max="482" width="2.7109375" style="1" customWidth="1"/>
    <col min="483" max="483" width="2.42578125" style="1" customWidth="1"/>
    <col min="484" max="484" width="0.28515625" style="1" customWidth="1"/>
    <col min="485" max="485" width="1" style="1" customWidth="1"/>
    <col min="486" max="486" width="1.5703125" style="1" customWidth="1"/>
    <col min="487" max="499" width="2.7109375" style="1" customWidth="1"/>
    <col min="500" max="500" width="2.42578125" style="1" customWidth="1"/>
    <col min="501" max="501" width="0.28515625" style="1" customWidth="1"/>
    <col min="502" max="502" width="1.85546875" style="1" customWidth="1"/>
    <col min="503" max="503" width="0.85546875" style="1" customWidth="1"/>
    <col min="504" max="507" width="2.7109375" style="1" customWidth="1"/>
    <col min="508" max="508" width="3.28515625" style="1" customWidth="1"/>
    <col min="509" max="509" width="3.140625" style="1" customWidth="1"/>
    <col min="510" max="511" width="2.7109375" style="1" customWidth="1"/>
    <col min="512" max="513" width="0.85546875" style="1" customWidth="1"/>
    <col min="514" max="514" width="1" style="1" customWidth="1"/>
    <col min="515" max="517" width="10.85546875" style="1" customWidth="1"/>
    <col min="518" max="518" width="3.85546875" style="1" customWidth="1"/>
    <col min="519" max="519" width="7" style="1" customWidth="1"/>
    <col min="520" max="520" width="6.85546875" style="1" customWidth="1"/>
    <col min="521" max="521" width="4" style="1" customWidth="1"/>
    <col min="522" max="529" width="10.85546875" style="1" customWidth="1"/>
    <col min="530" max="530" width="0.5703125" style="1" customWidth="1"/>
    <col min="531" max="729" width="11.42578125" style="1"/>
    <col min="730" max="730" width="2.85546875" style="1" customWidth="1"/>
    <col min="731" max="734" width="2.7109375" style="1" customWidth="1"/>
    <col min="735" max="735" width="2.85546875" style="1" customWidth="1"/>
    <col min="736" max="738" width="2.7109375" style="1" customWidth="1"/>
    <col min="739" max="739" width="2.42578125" style="1" customWidth="1"/>
    <col min="740" max="740" width="0.28515625" style="1" customWidth="1"/>
    <col min="741" max="741" width="1" style="1" customWidth="1"/>
    <col min="742" max="742" width="1.5703125" style="1" customWidth="1"/>
    <col min="743" max="755" width="2.7109375" style="1" customWidth="1"/>
    <col min="756" max="756" width="2.42578125" style="1" customWidth="1"/>
    <col min="757" max="757" width="0.28515625" style="1" customWidth="1"/>
    <col min="758" max="758" width="1.85546875" style="1" customWidth="1"/>
    <col min="759" max="759" width="0.85546875" style="1" customWidth="1"/>
    <col min="760" max="763" width="2.7109375" style="1" customWidth="1"/>
    <col min="764" max="764" width="3.28515625" style="1" customWidth="1"/>
    <col min="765" max="765" width="3.140625" style="1" customWidth="1"/>
    <col min="766" max="767" width="2.7109375" style="1" customWidth="1"/>
    <col min="768" max="769" width="0.85546875" style="1" customWidth="1"/>
    <col min="770" max="770" width="1" style="1" customWidth="1"/>
    <col min="771" max="773" width="10.85546875" style="1" customWidth="1"/>
    <col min="774" max="774" width="3.85546875" style="1" customWidth="1"/>
    <col min="775" max="775" width="7" style="1" customWidth="1"/>
    <col min="776" max="776" width="6.85546875" style="1" customWidth="1"/>
    <col min="777" max="777" width="4" style="1" customWidth="1"/>
    <col min="778" max="785" width="10.85546875" style="1" customWidth="1"/>
    <col min="786" max="786" width="0.5703125" style="1" customWidth="1"/>
    <col min="787" max="985" width="11.42578125" style="1"/>
    <col min="986" max="986" width="2.85546875" style="1" customWidth="1"/>
    <col min="987" max="990" width="2.7109375" style="1" customWidth="1"/>
    <col min="991" max="991" width="2.85546875" style="1" customWidth="1"/>
    <col min="992" max="994" width="2.7109375" style="1" customWidth="1"/>
    <col min="995" max="995" width="2.42578125" style="1" customWidth="1"/>
    <col min="996" max="996" width="0.28515625" style="1" customWidth="1"/>
    <col min="997" max="997" width="1" style="1" customWidth="1"/>
    <col min="998" max="998" width="1.5703125" style="1" customWidth="1"/>
    <col min="999" max="1011" width="2.7109375" style="1" customWidth="1"/>
    <col min="1012" max="1012" width="2.42578125" style="1" customWidth="1"/>
    <col min="1013" max="1013" width="0.28515625" style="1" customWidth="1"/>
    <col min="1014" max="1014" width="1.85546875" style="1" customWidth="1"/>
    <col min="1015" max="1015" width="0.85546875" style="1" customWidth="1"/>
    <col min="1016" max="1019" width="2.7109375" style="1" customWidth="1"/>
    <col min="1020" max="1020" width="3.28515625" style="1" customWidth="1"/>
    <col min="1021" max="1021" width="3.140625" style="1" customWidth="1"/>
    <col min="1022" max="1023" width="2.7109375" style="1" customWidth="1"/>
    <col min="1024" max="1025" width="0.85546875" style="1" customWidth="1"/>
    <col min="1026" max="1026" width="1" style="1" customWidth="1"/>
    <col min="1027" max="1029" width="10.85546875" style="1" customWidth="1"/>
    <col min="1030" max="1030" width="3.85546875" style="1" customWidth="1"/>
    <col min="1031" max="1031" width="7" style="1" customWidth="1"/>
    <col min="1032" max="1032" width="6.85546875" style="1" customWidth="1"/>
    <col min="1033" max="1033" width="4" style="1" customWidth="1"/>
    <col min="1034" max="1041" width="10.85546875" style="1" customWidth="1"/>
    <col min="1042" max="1042" width="0.5703125" style="1" customWidth="1"/>
    <col min="1043" max="1241" width="11.42578125" style="1"/>
    <col min="1242" max="1242" width="2.85546875" style="1" customWidth="1"/>
    <col min="1243" max="1246" width="2.7109375" style="1" customWidth="1"/>
    <col min="1247" max="1247" width="2.85546875" style="1" customWidth="1"/>
    <col min="1248" max="1250" width="2.7109375" style="1" customWidth="1"/>
    <col min="1251" max="1251" width="2.42578125" style="1" customWidth="1"/>
    <col min="1252" max="1252" width="0.28515625" style="1" customWidth="1"/>
    <col min="1253" max="1253" width="1" style="1" customWidth="1"/>
    <col min="1254" max="1254" width="1.5703125" style="1" customWidth="1"/>
    <col min="1255" max="1267" width="2.7109375" style="1" customWidth="1"/>
    <col min="1268" max="1268" width="2.42578125" style="1" customWidth="1"/>
    <col min="1269" max="1269" width="0.28515625" style="1" customWidth="1"/>
    <col min="1270" max="1270" width="1.85546875" style="1" customWidth="1"/>
    <col min="1271" max="1271" width="0.85546875" style="1" customWidth="1"/>
    <col min="1272" max="1275" width="2.7109375" style="1" customWidth="1"/>
    <col min="1276" max="1276" width="3.28515625" style="1" customWidth="1"/>
    <col min="1277" max="1277" width="3.140625" style="1" customWidth="1"/>
    <col min="1278" max="1279" width="2.7109375" style="1" customWidth="1"/>
    <col min="1280" max="1281" width="0.85546875" style="1" customWidth="1"/>
    <col min="1282" max="1282" width="1" style="1" customWidth="1"/>
    <col min="1283" max="1285" width="10.85546875" style="1" customWidth="1"/>
    <col min="1286" max="1286" width="3.85546875" style="1" customWidth="1"/>
    <col min="1287" max="1287" width="7" style="1" customWidth="1"/>
    <col min="1288" max="1288" width="6.85546875" style="1" customWidth="1"/>
    <col min="1289" max="1289" width="4" style="1" customWidth="1"/>
    <col min="1290" max="1297" width="10.85546875" style="1" customWidth="1"/>
    <col min="1298" max="1298" width="0.5703125" style="1" customWidth="1"/>
    <col min="1299" max="1497" width="11.42578125" style="1"/>
    <col min="1498" max="1498" width="2.85546875" style="1" customWidth="1"/>
    <col min="1499" max="1502" width="2.7109375" style="1" customWidth="1"/>
    <col min="1503" max="1503" width="2.85546875" style="1" customWidth="1"/>
    <col min="1504" max="1506" width="2.7109375" style="1" customWidth="1"/>
    <col min="1507" max="1507" width="2.42578125" style="1" customWidth="1"/>
    <col min="1508" max="1508" width="0.28515625" style="1" customWidth="1"/>
    <col min="1509" max="1509" width="1" style="1" customWidth="1"/>
    <col min="1510" max="1510" width="1.5703125" style="1" customWidth="1"/>
    <col min="1511" max="1523" width="2.7109375" style="1" customWidth="1"/>
    <col min="1524" max="1524" width="2.42578125" style="1" customWidth="1"/>
    <col min="1525" max="1525" width="0.28515625" style="1" customWidth="1"/>
    <col min="1526" max="1526" width="1.85546875" style="1" customWidth="1"/>
    <col min="1527" max="1527" width="0.85546875" style="1" customWidth="1"/>
    <col min="1528" max="1531" width="2.7109375" style="1" customWidth="1"/>
    <col min="1532" max="1532" width="3.28515625" style="1" customWidth="1"/>
    <col min="1533" max="1533" width="3.140625" style="1" customWidth="1"/>
    <col min="1534" max="1535" width="2.7109375" style="1" customWidth="1"/>
    <col min="1536" max="1537" width="0.85546875" style="1" customWidth="1"/>
    <col min="1538" max="1538" width="1" style="1" customWidth="1"/>
    <col min="1539" max="1541" width="10.85546875" style="1" customWidth="1"/>
    <col min="1542" max="1542" width="3.85546875" style="1" customWidth="1"/>
    <col min="1543" max="1543" width="7" style="1" customWidth="1"/>
    <col min="1544" max="1544" width="6.85546875" style="1" customWidth="1"/>
    <col min="1545" max="1545" width="4" style="1" customWidth="1"/>
    <col min="1546" max="1553" width="10.85546875" style="1" customWidth="1"/>
    <col min="1554" max="1554" width="0.5703125" style="1" customWidth="1"/>
    <col min="1555" max="1753" width="11.42578125" style="1"/>
    <col min="1754" max="1754" width="2.85546875" style="1" customWidth="1"/>
    <col min="1755" max="1758" width="2.7109375" style="1" customWidth="1"/>
    <col min="1759" max="1759" width="2.85546875" style="1" customWidth="1"/>
    <col min="1760" max="1762" width="2.7109375" style="1" customWidth="1"/>
    <col min="1763" max="1763" width="2.42578125" style="1" customWidth="1"/>
    <col min="1764" max="1764" width="0.28515625" style="1" customWidth="1"/>
    <col min="1765" max="1765" width="1" style="1" customWidth="1"/>
    <col min="1766" max="1766" width="1.5703125" style="1" customWidth="1"/>
    <col min="1767" max="1779" width="2.7109375" style="1" customWidth="1"/>
    <col min="1780" max="1780" width="2.42578125" style="1" customWidth="1"/>
    <col min="1781" max="1781" width="0.28515625" style="1" customWidth="1"/>
    <col min="1782" max="1782" width="1.85546875" style="1" customWidth="1"/>
    <col min="1783" max="1783" width="0.85546875" style="1" customWidth="1"/>
    <col min="1784" max="1787" width="2.7109375" style="1" customWidth="1"/>
    <col min="1788" max="1788" width="3.28515625" style="1" customWidth="1"/>
    <col min="1789" max="1789" width="3.140625" style="1" customWidth="1"/>
    <col min="1790" max="1791" width="2.7109375" style="1" customWidth="1"/>
    <col min="1792" max="1793" width="0.85546875" style="1" customWidth="1"/>
    <col min="1794" max="1794" width="1" style="1" customWidth="1"/>
    <col min="1795" max="1797" width="10.85546875" style="1" customWidth="1"/>
    <col min="1798" max="1798" width="3.85546875" style="1" customWidth="1"/>
    <col min="1799" max="1799" width="7" style="1" customWidth="1"/>
    <col min="1800" max="1800" width="6.85546875" style="1" customWidth="1"/>
    <col min="1801" max="1801" width="4" style="1" customWidth="1"/>
    <col min="1802" max="1809" width="10.85546875" style="1" customWidth="1"/>
    <col min="1810" max="1810" width="0.5703125" style="1" customWidth="1"/>
    <col min="1811" max="2009" width="11.42578125" style="1"/>
    <col min="2010" max="2010" width="2.85546875" style="1" customWidth="1"/>
    <col min="2011" max="2014" width="2.7109375" style="1" customWidth="1"/>
    <col min="2015" max="2015" width="2.85546875" style="1" customWidth="1"/>
    <col min="2016" max="2018" width="2.7109375" style="1" customWidth="1"/>
    <col min="2019" max="2019" width="2.42578125" style="1" customWidth="1"/>
    <col min="2020" max="2020" width="0.28515625" style="1" customWidth="1"/>
    <col min="2021" max="2021" width="1" style="1" customWidth="1"/>
    <col min="2022" max="2022" width="1.5703125" style="1" customWidth="1"/>
    <col min="2023" max="2035" width="2.7109375" style="1" customWidth="1"/>
    <col min="2036" max="2036" width="2.42578125" style="1" customWidth="1"/>
    <col min="2037" max="2037" width="0.28515625" style="1" customWidth="1"/>
    <col min="2038" max="2038" width="1.85546875" style="1" customWidth="1"/>
    <col min="2039" max="2039" width="0.85546875" style="1" customWidth="1"/>
    <col min="2040" max="2043" width="2.7109375" style="1" customWidth="1"/>
    <col min="2044" max="2044" width="3.28515625" style="1" customWidth="1"/>
    <col min="2045" max="2045" width="3.140625" style="1" customWidth="1"/>
    <col min="2046" max="2047" width="2.7109375" style="1" customWidth="1"/>
    <col min="2048" max="2049" width="0.85546875" style="1" customWidth="1"/>
    <col min="2050" max="2050" width="1" style="1" customWidth="1"/>
    <col min="2051" max="2053" width="10.85546875" style="1" customWidth="1"/>
    <col min="2054" max="2054" width="3.85546875" style="1" customWidth="1"/>
    <col min="2055" max="2055" width="7" style="1" customWidth="1"/>
    <col min="2056" max="2056" width="6.85546875" style="1" customWidth="1"/>
    <col min="2057" max="2057" width="4" style="1" customWidth="1"/>
    <col min="2058" max="2065" width="10.85546875" style="1" customWidth="1"/>
    <col min="2066" max="2066" width="0.5703125" style="1" customWidth="1"/>
    <col min="2067" max="2265" width="11.42578125" style="1"/>
    <col min="2266" max="2266" width="2.85546875" style="1" customWidth="1"/>
    <col min="2267" max="2270" width="2.7109375" style="1" customWidth="1"/>
    <col min="2271" max="2271" width="2.85546875" style="1" customWidth="1"/>
    <col min="2272" max="2274" width="2.7109375" style="1" customWidth="1"/>
    <col min="2275" max="2275" width="2.42578125" style="1" customWidth="1"/>
    <col min="2276" max="2276" width="0.28515625" style="1" customWidth="1"/>
    <col min="2277" max="2277" width="1" style="1" customWidth="1"/>
    <col min="2278" max="2278" width="1.5703125" style="1" customWidth="1"/>
    <col min="2279" max="2291" width="2.7109375" style="1" customWidth="1"/>
    <col min="2292" max="2292" width="2.42578125" style="1" customWidth="1"/>
    <col min="2293" max="2293" width="0.28515625" style="1" customWidth="1"/>
    <col min="2294" max="2294" width="1.85546875" style="1" customWidth="1"/>
    <col min="2295" max="2295" width="0.85546875" style="1" customWidth="1"/>
    <col min="2296" max="2299" width="2.7109375" style="1" customWidth="1"/>
    <col min="2300" max="2300" width="3.28515625" style="1" customWidth="1"/>
    <col min="2301" max="2301" width="3.140625" style="1" customWidth="1"/>
    <col min="2302" max="2303" width="2.7109375" style="1" customWidth="1"/>
    <col min="2304" max="2305" width="0.85546875" style="1" customWidth="1"/>
    <col min="2306" max="2306" width="1" style="1" customWidth="1"/>
    <col min="2307" max="2309" width="10.85546875" style="1" customWidth="1"/>
    <col min="2310" max="2310" width="3.85546875" style="1" customWidth="1"/>
    <col min="2311" max="2311" width="7" style="1" customWidth="1"/>
    <col min="2312" max="2312" width="6.85546875" style="1" customWidth="1"/>
    <col min="2313" max="2313" width="4" style="1" customWidth="1"/>
    <col min="2314" max="2321" width="10.85546875" style="1" customWidth="1"/>
    <col min="2322" max="2322" width="0.5703125" style="1" customWidth="1"/>
    <col min="2323" max="2521" width="11.42578125" style="1"/>
    <col min="2522" max="2522" width="2.85546875" style="1" customWidth="1"/>
    <col min="2523" max="2526" width="2.7109375" style="1" customWidth="1"/>
    <col min="2527" max="2527" width="2.85546875" style="1" customWidth="1"/>
    <col min="2528" max="2530" width="2.7109375" style="1" customWidth="1"/>
    <col min="2531" max="2531" width="2.42578125" style="1" customWidth="1"/>
    <col min="2532" max="2532" width="0.28515625" style="1" customWidth="1"/>
    <col min="2533" max="2533" width="1" style="1" customWidth="1"/>
    <col min="2534" max="2534" width="1.5703125" style="1" customWidth="1"/>
    <col min="2535" max="2547" width="2.7109375" style="1" customWidth="1"/>
    <col min="2548" max="2548" width="2.42578125" style="1" customWidth="1"/>
    <col min="2549" max="2549" width="0.28515625" style="1" customWidth="1"/>
    <col min="2550" max="2550" width="1.85546875" style="1" customWidth="1"/>
    <col min="2551" max="2551" width="0.85546875" style="1" customWidth="1"/>
    <col min="2552" max="2555" width="2.7109375" style="1" customWidth="1"/>
    <col min="2556" max="2556" width="3.28515625" style="1" customWidth="1"/>
    <col min="2557" max="2557" width="3.140625" style="1" customWidth="1"/>
    <col min="2558" max="2559" width="2.7109375" style="1" customWidth="1"/>
    <col min="2560" max="2561" width="0.85546875" style="1" customWidth="1"/>
    <col min="2562" max="2562" width="1" style="1" customWidth="1"/>
    <col min="2563" max="2565" width="10.85546875" style="1" customWidth="1"/>
    <col min="2566" max="2566" width="3.85546875" style="1" customWidth="1"/>
    <col min="2567" max="2567" width="7" style="1" customWidth="1"/>
    <col min="2568" max="2568" width="6.85546875" style="1" customWidth="1"/>
    <col min="2569" max="2569" width="4" style="1" customWidth="1"/>
    <col min="2570" max="2577" width="10.85546875" style="1" customWidth="1"/>
    <col min="2578" max="2578" width="0.5703125" style="1" customWidth="1"/>
    <col min="2579" max="2777" width="11.42578125" style="1"/>
    <col min="2778" max="2778" width="2.85546875" style="1" customWidth="1"/>
    <col min="2779" max="2782" width="2.7109375" style="1" customWidth="1"/>
    <col min="2783" max="2783" width="2.85546875" style="1" customWidth="1"/>
    <col min="2784" max="2786" width="2.7109375" style="1" customWidth="1"/>
    <col min="2787" max="2787" width="2.42578125" style="1" customWidth="1"/>
    <col min="2788" max="2788" width="0.28515625" style="1" customWidth="1"/>
    <col min="2789" max="2789" width="1" style="1" customWidth="1"/>
    <col min="2790" max="2790" width="1.5703125" style="1" customWidth="1"/>
    <col min="2791" max="2803" width="2.7109375" style="1" customWidth="1"/>
    <col min="2804" max="2804" width="2.42578125" style="1" customWidth="1"/>
    <col min="2805" max="2805" width="0.28515625" style="1" customWidth="1"/>
    <col min="2806" max="2806" width="1.85546875" style="1" customWidth="1"/>
    <col min="2807" max="2807" width="0.85546875" style="1" customWidth="1"/>
    <col min="2808" max="2811" width="2.7109375" style="1" customWidth="1"/>
    <col min="2812" max="2812" width="3.28515625" style="1" customWidth="1"/>
    <col min="2813" max="2813" width="3.140625" style="1" customWidth="1"/>
    <col min="2814" max="2815" width="2.7109375" style="1" customWidth="1"/>
    <col min="2816" max="2817" width="0.85546875" style="1" customWidth="1"/>
    <col min="2818" max="2818" width="1" style="1" customWidth="1"/>
    <col min="2819" max="2821" width="10.85546875" style="1" customWidth="1"/>
    <col min="2822" max="2822" width="3.85546875" style="1" customWidth="1"/>
    <col min="2823" max="2823" width="7" style="1" customWidth="1"/>
    <col min="2824" max="2824" width="6.85546875" style="1" customWidth="1"/>
    <col min="2825" max="2825" width="4" style="1" customWidth="1"/>
    <col min="2826" max="2833" width="10.85546875" style="1" customWidth="1"/>
    <col min="2834" max="2834" width="0.5703125" style="1" customWidth="1"/>
    <col min="2835" max="3033" width="11.42578125" style="1"/>
    <col min="3034" max="3034" width="2.85546875" style="1" customWidth="1"/>
    <col min="3035" max="3038" width="2.7109375" style="1" customWidth="1"/>
    <col min="3039" max="3039" width="2.85546875" style="1" customWidth="1"/>
    <col min="3040" max="3042" width="2.7109375" style="1" customWidth="1"/>
    <col min="3043" max="3043" width="2.42578125" style="1" customWidth="1"/>
    <col min="3044" max="3044" width="0.28515625" style="1" customWidth="1"/>
    <col min="3045" max="3045" width="1" style="1" customWidth="1"/>
    <col min="3046" max="3046" width="1.5703125" style="1" customWidth="1"/>
    <col min="3047" max="3059" width="2.7109375" style="1" customWidth="1"/>
    <col min="3060" max="3060" width="2.42578125" style="1" customWidth="1"/>
    <col min="3061" max="3061" width="0.28515625" style="1" customWidth="1"/>
    <col min="3062" max="3062" width="1.85546875" style="1" customWidth="1"/>
    <col min="3063" max="3063" width="0.85546875" style="1" customWidth="1"/>
    <col min="3064" max="3067" width="2.7109375" style="1" customWidth="1"/>
    <col min="3068" max="3068" width="3.28515625" style="1" customWidth="1"/>
    <col min="3069" max="3069" width="3.140625" style="1" customWidth="1"/>
    <col min="3070" max="3071" width="2.7109375" style="1" customWidth="1"/>
    <col min="3072" max="3073" width="0.85546875" style="1" customWidth="1"/>
    <col min="3074" max="3074" width="1" style="1" customWidth="1"/>
    <col min="3075" max="3077" width="10.85546875" style="1" customWidth="1"/>
    <col min="3078" max="3078" width="3.85546875" style="1" customWidth="1"/>
    <col min="3079" max="3079" width="7" style="1" customWidth="1"/>
    <col min="3080" max="3080" width="6.85546875" style="1" customWidth="1"/>
    <col min="3081" max="3081" width="4" style="1" customWidth="1"/>
    <col min="3082" max="3089" width="10.85546875" style="1" customWidth="1"/>
    <col min="3090" max="3090" width="0.5703125" style="1" customWidth="1"/>
    <col min="3091" max="3289" width="11.42578125" style="1"/>
    <col min="3290" max="3290" width="2.85546875" style="1" customWidth="1"/>
    <col min="3291" max="3294" width="2.7109375" style="1" customWidth="1"/>
    <col min="3295" max="3295" width="2.85546875" style="1" customWidth="1"/>
    <col min="3296" max="3298" width="2.7109375" style="1" customWidth="1"/>
    <col min="3299" max="3299" width="2.42578125" style="1" customWidth="1"/>
    <col min="3300" max="3300" width="0.28515625" style="1" customWidth="1"/>
    <col min="3301" max="3301" width="1" style="1" customWidth="1"/>
    <col min="3302" max="3302" width="1.5703125" style="1" customWidth="1"/>
    <col min="3303" max="3315" width="2.7109375" style="1" customWidth="1"/>
    <col min="3316" max="3316" width="2.42578125" style="1" customWidth="1"/>
    <col min="3317" max="3317" width="0.28515625" style="1" customWidth="1"/>
    <col min="3318" max="3318" width="1.85546875" style="1" customWidth="1"/>
    <col min="3319" max="3319" width="0.85546875" style="1" customWidth="1"/>
    <col min="3320" max="3323" width="2.7109375" style="1" customWidth="1"/>
    <col min="3324" max="3324" width="3.28515625" style="1" customWidth="1"/>
    <col min="3325" max="3325" width="3.140625" style="1" customWidth="1"/>
    <col min="3326" max="3327" width="2.7109375" style="1" customWidth="1"/>
    <col min="3328" max="3329" width="0.85546875" style="1" customWidth="1"/>
    <col min="3330" max="3330" width="1" style="1" customWidth="1"/>
    <col min="3331" max="3333" width="10.85546875" style="1" customWidth="1"/>
    <col min="3334" max="3334" width="3.85546875" style="1" customWidth="1"/>
    <col min="3335" max="3335" width="7" style="1" customWidth="1"/>
    <col min="3336" max="3336" width="6.85546875" style="1" customWidth="1"/>
    <col min="3337" max="3337" width="4" style="1" customWidth="1"/>
    <col min="3338" max="3345" width="10.85546875" style="1" customWidth="1"/>
    <col min="3346" max="3346" width="0.5703125" style="1" customWidth="1"/>
    <col min="3347" max="3545" width="11.42578125" style="1"/>
    <col min="3546" max="3546" width="2.85546875" style="1" customWidth="1"/>
    <col min="3547" max="3550" width="2.7109375" style="1" customWidth="1"/>
    <col min="3551" max="3551" width="2.85546875" style="1" customWidth="1"/>
    <col min="3552" max="3554" width="2.7109375" style="1" customWidth="1"/>
    <col min="3555" max="3555" width="2.42578125" style="1" customWidth="1"/>
    <col min="3556" max="3556" width="0.28515625" style="1" customWidth="1"/>
    <col min="3557" max="3557" width="1" style="1" customWidth="1"/>
    <col min="3558" max="3558" width="1.5703125" style="1" customWidth="1"/>
    <col min="3559" max="3571" width="2.7109375" style="1" customWidth="1"/>
    <col min="3572" max="3572" width="2.42578125" style="1" customWidth="1"/>
    <col min="3573" max="3573" width="0.28515625" style="1" customWidth="1"/>
    <col min="3574" max="3574" width="1.85546875" style="1" customWidth="1"/>
    <col min="3575" max="3575" width="0.85546875" style="1" customWidth="1"/>
    <col min="3576" max="3579" width="2.7109375" style="1" customWidth="1"/>
    <col min="3580" max="3580" width="3.28515625" style="1" customWidth="1"/>
    <col min="3581" max="3581" width="3.140625" style="1" customWidth="1"/>
    <col min="3582" max="3583" width="2.7109375" style="1" customWidth="1"/>
    <col min="3584" max="3585" width="0.85546875" style="1" customWidth="1"/>
    <col min="3586" max="3586" width="1" style="1" customWidth="1"/>
    <col min="3587" max="3589" width="10.85546875" style="1" customWidth="1"/>
    <col min="3590" max="3590" width="3.85546875" style="1" customWidth="1"/>
    <col min="3591" max="3591" width="7" style="1" customWidth="1"/>
    <col min="3592" max="3592" width="6.85546875" style="1" customWidth="1"/>
    <col min="3593" max="3593" width="4" style="1" customWidth="1"/>
    <col min="3594" max="3601" width="10.85546875" style="1" customWidth="1"/>
    <col min="3602" max="3602" width="0.5703125" style="1" customWidth="1"/>
    <col min="3603" max="3801" width="11.42578125" style="1"/>
    <col min="3802" max="3802" width="2.85546875" style="1" customWidth="1"/>
    <col min="3803" max="3806" width="2.7109375" style="1" customWidth="1"/>
    <col min="3807" max="3807" width="2.85546875" style="1" customWidth="1"/>
    <col min="3808" max="3810" width="2.7109375" style="1" customWidth="1"/>
    <col min="3811" max="3811" width="2.42578125" style="1" customWidth="1"/>
    <col min="3812" max="3812" width="0.28515625" style="1" customWidth="1"/>
    <col min="3813" max="3813" width="1" style="1" customWidth="1"/>
    <col min="3814" max="3814" width="1.5703125" style="1" customWidth="1"/>
    <col min="3815" max="3827" width="2.7109375" style="1" customWidth="1"/>
    <col min="3828" max="3828" width="2.42578125" style="1" customWidth="1"/>
    <col min="3829" max="3829" width="0.28515625" style="1" customWidth="1"/>
    <col min="3830" max="3830" width="1.85546875" style="1" customWidth="1"/>
    <col min="3831" max="3831" width="0.85546875" style="1" customWidth="1"/>
    <col min="3832" max="3835" width="2.7109375" style="1" customWidth="1"/>
    <col min="3836" max="3836" width="3.28515625" style="1" customWidth="1"/>
    <col min="3837" max="3837" width="3.140625" style="1" customWidth="1"/>
    <col min="3838" max="3839" width="2.7109375" style="1" customWidth="1"/>
    <col min="3840" max="3841" width="0.85546875" style="1" customWidth="1"/>
    <col min="3842" max="3842" width="1" style="1" customWidth="1"/>
    <col min="3843" max="3845" width="10.85546875" style="1" customWidth="1"/>
    <col min="3846" max="3846" width="3.85546875" style="1" customWidth="1"/>
    <col min="3847" max="3847" width="7" style="1" customWidth="1"/>
    <col min="3848" max="3848" width="6.85546875" style="1" customWidth="1"/>
    <col min="3849" max="3849" width="4" style="1" customWidth="1"/>
    <col min="3850" max="3857" width="10.85546875" style="1" customWidth="1"/>
    <col min="3858" max="3858" width="0.5703125" style="1" customWidth="1"/>
    <col min="3859" max="4057" width="11.42578125" style="1"/>
    <col min="4058" max="4058" width="2.85546875" style="1" customWidth="1"/>
    <col min="4059" max="4062" width="2.7109375" style="1" customWidth="1"/>
    <col min="4063" max="4063" width="2.85546875" style="1" customWidth="1"/>
    <col min="4064" max="4066" width="2.7109375" style="1" customWidth="1"/>
    <col min="4067" max="4067" width="2.42578125" style="1" customWidth="1"/>
    <col min="4068" max="4068" width="0.28515625" style="1" customWidth="1"/>
    <col min="4069" max="4069" width="1" style="1" customWidth="1"/>
    <col min="4070" max="4070" width="1.5703125" style="1" customWidth="1"/>
    <col min="4071" max="4083" width="2.7109375" style="1" customWidth="1"/>
    <col min="4084" max="4084" width="2.42578125" style="1" customWidth="1"/>
    <col min="4085" max="4085" width="0.28515625" style="1" customWidth="1"/>
    <col min="4086" max="4086" width="1.85546875" style="1" customWidth="1"/>
    <col min="4087" max="4087" width="0.85546875" style="1" customWidth="1"/>
    <col min="4088" max="4091" width="2.7109375" style="1" customWidth="1"/>
    <col min="4092" max="4092" width="3.28515625" style="1" customWidth="1"/>
    <col min="4093" max="4093" width="3.140625" style="1" customWidth="1"/>
    <col min="4094" max="4095" width="2.7109375" style="1" customWidth="1"/>
    <col min="4096" max="4097" width="0.85546875" style="1" customWidth="1"/>
    <col min="4098" max="4098" width="1" style="1" customWidth="1"/>
    <col min="4099" max="4101" width="10.85546875" style="1" customWidth="1"/>
    <col min="4102" max="4102" width="3.85546875" style="1" customWidth="1"/>
    <col min="4103" max="4103" width="7" style="1" customWidth="1"/>
    <col min="4104" max="4104" width="6.85546875" style="1" customWidth="1"/>
    <col min="4105" max="4105" width="4" style="1" customWidth="1"/>
    <col min="4106" max="4113" width="10.85546875" style="1" customWidth="1"/>
    <col min="4114" max="4114" width="0.5703125" style="1" customWidth="1"/>
    <col min="4115" max="4313" width="11.42578125" style="1"/>
    <col min="4314" max="4314" width="2.85546875" style="1" customWidth="1"/>
    <col min="4315" max="4318" width="2.7109375" style="1" customWidth="1"/>
    <col min="4319" max="4319" width="2.85546875" style="1" customWidth="1"/>
    <col min="4320" max="4322" width="2.7109375" style="1" customWidth="1"/>
    <col min="4323" max="4323" width="2.42578125" style="1" customWidth="1"/>
    <col min="4324" max="4324" width="0.28515625" style="1" customWidth="1"/>
    <col min="4325" max="4325" width="1" style="1" customWidth="1"/>
    <col min="4326" max="4326" width="1.5703125" style="1" customWidth="1"/>
    <col min="4327" max="4339" width="2.7109375" style="1" customWidth="1"/>
    <col min="4340" max="4340" width="2.42578125" style="1" customWidth="1"/>
    <col min="4341" max="4341" width="0.28515625" style="1" customWidth="1"/>
    <col min="4342" max="4342" width="1.85546875" style="1" customWidth="1"/>
    <col min="4343" max="4343" width="0.85546875" style="1" customWidth="1"/>
    <col min="4344" max="4347" width="2.7109375" style="1" customWidth="1"/>
    <col min="4348" max="4348" width="3.28515625" style="1" customWidth="1"/>
    <col min="4349" max="4349" width="3.140625" style="1" customWidth="1"/>
    <col min="4350" max="4351" width="2.7109375" style="1" customWidth="1"/>
    <col min="4352" max="4353" width="0.85546875" style="1" customWidth="1"/>
    <col min="4354" max="4354" width="1" style="1" customWidth="1"/>
    <col min="4355" max="4357" width="10.85546875" style="1" customWidth="1"/>
    <col min="4358" max="4358" width="3.85546875" style="1" customWidth="1"/>
    <col min="4359" max="4359" width="7" style="1" customWidth="1"/>
    <col min="4360" max="4360" width="6.85546875" style="1" customWidth="1"/>
    <col min="4361" max="4361" width="4" style="1" customWidth="1"/>
    <col min="4362" max="4369" width="10.85546875" style="1" customWidth="1"/>
    <col min="4370" max="4370" width="0.5703125" style="1" customWidth="1"/>
    <col min="4371" max="4569" width="11.42578125" style="1"/>
    <col min="4570" max="4570" width="2.85546875" style="1" customWidth="1"/>
    <col min="4571" max="4574" width="2.7109375" style="1" customWidth="1"/>
    <col min="4575" max="4575" width="2.85546875" style="1" customWidth="1"/>
    <col min="4576" max="4578" width="2.7109375" style="1" customWidth="1"/>
    <col min="4579" max="4579" width="2.42578125" style="1" customWidth="1"/>
    <col min="4580" max="4580" width="0.28515625" style="1" customWidth="1"/>
    <col min="4581" max="4581" width="1" style="1" customWidth="1"/>
    <col min="4582" max="4582" width="1.5703125" style="1" customWidth="1"/>
    <col min="4583" max="4595" width="2.7109375" style="1" customWidth="1"/>
    <col min="4596" max="4596" width="2.42578125" style="1" customWidth="1"/>
    <col min="4597" max="4597" width="0.28515625" style="1" customWidth="1"/>
    <col min="4598" max="4598" width="1.85546875" style="1" customWidth="1"/>
    <col min="4599" max="4599" width="0.85546875" style="1" customWidth="1"/>
    <col min="4600" max="4603" width="2.7109375" style="1" customWidth="1"/>
    <col min="4604" max="4604" width="3.28515625" style="1" customWidth="1"/>
    <col min="4605" max="4605" width="3.140625" style="1" customWidth="1"/>
    <col min="4606" max="4607" width="2.7109375" style="1" customWidth="1"/>
    <col min="4608" max="4609" width="0.85546875" style="1" customWidth="1"/>
    <col min="4610" max="4610" width="1" style="1" customWidth="1"/>
    <col min="4611" max="4613" width="10.85546875" style="1" customWidth="1"/>
    <col min="4614" max="4614" width="3.85546875" style="1" customWidth="1"/>
    <col min="4615" max="4615" width="7" style="1" customWidth="1"/>
    <col min="4616" max="4616" width="6.85546875" style="1" customWidth="1"/>
    <col min="4617" max="4617" width="4" style="1" customWidth="1"/>
    <col min="4618" max="4625" width="10.85546875" style="1" customWidth="1"/>
    <col min="4626" max="4626" width="0.5703125" style="1" customWidth="1"/>
    <col min="4627" max="4825" width="11.42578125" style="1"/>
    <col min="4826" max="4826" width="2.85546875" style="1" customWidth="1"/>
    <col min="4827" max="4830" width="2.7109375" style="1" customWidth="1"/>
    <col min="4831" max="4831" width="2.85546875" style="1" customWidth="1"/>
    <col min="4832" max="4834" width="2.7109375" style="1" customWidth="1"/>
    <col min="4835" max="4835" width="2.42578125" style="1" customWidth="1"/>
    <col min="4836" max="4836" width="0.28515625" style="1" customWidth="1"/>
    <col min="4837" max="4837" width="1" style="1" customWidth="1"/>
    <col min="4838" max="4838" width="1.5703125" style="1" customWidth="1"/>
    <col min="4839" max="4851" width="2.7109375" style="1" customWidth="1"/>
    <col min="4852" max="4852" width="2.42578125" style="1" customWidth="1"/>
    <col min="4853" max="4853" width="0.28515625" style="1" customWidth="1"/>
    <col min="4854" max="4854" width="1.85546875" style="1" customWidth="1"/>
    <col min="4855" max="4855" width="0.85546875" style="1" customWidth="1"/>
    <col min="4856" max="4859" width="2.7109375" style="1" customWidth="1"/>
    <col min="4860" max="4860" width="3.28515625" style="1" customWidth="1"/>
    <col min="4861" max="4861" width="3.140625" style="1" customWidth="1"/>
    <col min="4862" max="4863" width="2.7109375" style="1" customWidth="1"/>
    <col min="4864" max="4865" width="0.85546875" style="1" customWidth="1"/>
    <col min="4866" max="4866" width="1" style="1" customWidth="1"/>
    <col min="4867" max="4869" width="10.85546875" style="1" customWidth="1"/>
    <col min="4870" max="4870" width="3.85546875" style="1" customWidth="1"/>
    <col min="4871" max="4871" width="7" style="1" customWidth="1"/>
    <col min="4872" max="4872" width="6.85546875" style="1" customWidth="1"/>
    <col min="4873" max="4873" width="4" style="1" customWidth="1"/>
    <col min="4874" max="4881" width="10.85546875" style="1" customWidth="1"/>
    <col min="4882" max="4882" width="0.5703125" style="1" customWidth="1"/>
    <col min="4883" max="5081" width="11.42578125" style="1"/>
    <col min="5082" max="5082" width="2.85546875" style="1" customWidth="1"/>
    <col min="5083" max="5086" width="2.7109375" style="1" customWidth="1"/>
    <col min="5087" max="5087" width="2.85546875" style="1" customWidth="1"/>
    <col min="5088" max="5090" width="2.7109375" style="1" customWidth="1"/>
    <col min="5091" max="5091" width="2.42578125" style="1" customWidth="1"/>
    <col min="5092" max="5092" width="0.28515625" style="1" customWidth="1"/>
    <col min="5093" max="5093" width="1" style="1" customWidth="1"/>
    <col min="5094" max="5094" width="1.5703125" style="1" customWidth="1"/>
    <col min="5095" max="5107" width="2.7109375" style="1" customWidth="1"/>
    <col min="5108" max="5108" width="2.42578125" style="1" customWidth="1"/>
    <col min="5109" max="5109" width="0.28515625" style="1" customWidth="1"/>
    <col min="5110" max="5110" width="1.85546875" style="1" customWidth="1"/>
    <col min="5111" max="5111" width="0.85546875" style="1" customWidth="1"/>
    <col min="5112" max="5115" width="2.7109375" style="1" customWidth="1"/>
    <col min="5116" max="5116" width="3.28515625" style="1" customWidth="1"/>
    <col min="5117" max="5117" width="3.140625" style="1" customWidth="1"/>
    <col min="5118" max="5119" width="2.7109375" style="1" customWidth="1"/>
    <col min="5120" max="5121" width="0.85546875" style="1" customWidth="1"/>
    <col min="5122" max="5122" width="1" style="1" customWidth="1"/>
    <col min="5123" max="5125" width="10.85546875" style="1" customWidth="1"/>
    <col min="5126" max="5126" width="3.85546875" style="1" customWidth="1"/>
    <col min="5127" max="5127" width="7" style="1" customWidth="1"/>
    <col min="5128" max="5128" width="6.85546875" style="1" customWidth="1"/>
    <col min="5129" max="5129" width="4" style="1" customWidth="1"/>
    <col min="5130" max="5137" width="10.85546875" style="1" customWidth="1"/>
    <col min="5138" max="5138" width="0.5703125" style="1" customWidth="1"/>
    <col min="5139" max="5337" width="11.42578125" style="1"/>
    <col min="5338" max="5338" width="2.85546875" style="1" customWidth="1"/>
    <col min="5339" max="5342" width="2.7109375" style="1" customWidth="1"/>
    <col min="5343" max="5343" width="2.85546875" style="1" customWidth="1"/>
    <col min="5344" max="5346" width="2.7109375" style="1" customWidth="1"/>
    <col min="5347" max="5347" width="2.42578125" style="1" customWidth="1"/>
    <col min="5348" max="5348" width="0.28515625" style="1" customWidth="1"/>
    <col min="5349" max="5349" width="1" style="1" customWidth="1"/>
    <col min="5350" max="5350" width="1.5703125" style="1" customWidth="1"/>
    <col min="5351" max="5363" width="2.7109375" style="1" customWidth="1"/>
    <col min="5364" max="5364" width="2.42578125" style="1" customWidth="1"/>
    <col min="5365" max="5365" width="0.28515625" style="1" customWidth="1"/>
    <col min="5366" max="5366" width="1.85546875" style="1" customWidth="1"/>
    <col min="5367" max="5367" width="0.85546875" style="1" customWidth="1"/>
    <col min="5368" max="5371" width="2.7109375" style="1" customWidth="1"/>
    <col min="5372" max="5372" width="3.28515625" style="1" customWidth="1"/>
    <col min="5373" max="5373" width="3.140625" style="1" customWidth="1"/>
    <col min="5374" max="5375" width="2.7109375" style="1" customWidth="1"/>
    <col min="5376" max="5377" width="0.85546875" style="1" customWidth="1"/>
    <col min="5378" max="5378" width="1" style="1" customWidth="1"/>
    <col min="5379" max="5381" width="10.85546875" style="1" customWidth="1"/>
    <col min="5382" max="5382" width="3.85546875" style="1" customWidth="1"/>
    <col min="5383" max="5383" width="7" style="1" customWidth="1"/>
    <col min="5384" max="5384" width="6.85546875" style="1" customWidth="1"/>
    <col min="5385" max="5385" width="4" style="1" customWidth="1"/>
    <col min="5386" max="5393" width="10.85546875" style="1" customWidth="1"/>
    <col min="5394" max="5394" width="0.5703125" style="1" customWidth="1"/>
    <col min="5395" max="5593" width="11.42578125" style="1"/>
    <col min="5594" max="5594" width="2.85546875" style="1" customWidth="1"/>
    <col min="5595" max="5598" width="2.7109375" style="1" customWidth="1"/>
    <col min="5599" max="5599" width="2.85546875" style="1" customWidth="1"/>
    <col min="5600" max="5602" width="2.7109375" style="1" customWidth="1"/>
    <col min="5603" max="5603" width="2.42578125" style="1" customWidth="1"/>
    <col min="5604" max="5604" width="0.28515625" style="1" customWidth="1"/>
    <col min="5605" max="5605" width="1" style="1" customWidth="1"/>
    <col min="5606" max="5606" width="1.5703125" style="1" customWidth="1"/>
    <col min="5607" max="5619" width="2.7109375" style="1" customWidth="1"/>
    <col min="5620" max="5620" width="2.42578125" style="1" customWidth="1"/>
    <col min="5621" max="5621" width="0.28515625" style="1" customWidth="1"/>
    <col min="5622" max="5622" width="1.85546875" style="1" customWidth="1"/>
    <col min="5623" max="5623" width="0.85546875" style="1" customWidth="1"/>
    <col min="5624" max="5627" width="2.7109375" style="1" customWidth="1"/>
    <col min="5628" max="5628" width="3.28515625" style="1" customWidth="1"/>
    <col min="5629" max="5629" width="3.140625" style="1" customWidth="1"/>
    <col min="5630" max="5631" width="2.7109375" style="1" customWidth="1"/>
    <col min="5632" max="5633" width="0.85546875" style="1" customWidth="1"/>
    <col min="5634" max="5634" width="1" style="1" customWidth="1"/>
    <col min="5635" max="5637" width="10.85546875" style="1" customWidth="1"/>
    <col min="5638" max="5638" width="3.85546875" style="1" customWidth="1"/>
    <col min="5639" max="5639" width="7" style="1" customWidth="1"/>
    <col min="5640" max="5640" width="6.85546875" style="1" customWidth="1"/>
    <col min="5641" max="5641" width="4" style="1" customWidth="1"/>
    <col min="5642" max="5649" width="10.85546875" style="1" customWidth="1"/>
    <col min="5650" max="5650" width="0.5703125" style="1" customWidth="1"/>
    <col min="5651" max="5849" width="11.42578125" style="1"/>
    <col min="5850" max="5850" width="2.85546875" style="1" customWidth="1"/>
    <col min="5851" max="5854" width="2.7109375" style="1" customWidth="1"/>
    <col min="5855" max="5855" width="2.85546875" style="1" customWidth="1"/>
    <col min="5856" max="5858" width="2.7109375" style="1" customWidth="1"/>
    <col min="5859" max="5859" width="2.42578125" style="1" customWidth="1"/>
    <col min="5860" max="5860" width="0.28515625" style="1" customWidth="1"/>
    <col min="5861" max="5861" width="1" style="1" customWidth="1"/>
    <col min="5862" max="5862" width="1.5703125" style="1" customWidth="1"/>
    <col min="5863" max="5875" width="2.7109375" style="1" customWidth="1"/>
    <col min="5876" max="5876" width="2.42578125" style="1" customWidth="1"/>
    <col min="5877" max="5877" width="0.28515625" style="1" customWidth="1"/>
    <col min="5878" max="5878" width="1.85546875" style="1" customWidth="1"/>
    <col min="5879" max="5879" width="0.85546875" style="1" customWidth="1"/>
    <col min="5880" max="5883" width="2.7109375" style="1" customWidth="1"/>
    <col min="5884" max="5884" width="3.28515625" style="1" customWidth="1"/>
    <col min="5885" max="5885" width="3.140625" style="1" customWidth="1"/>
    <col min="5886" max="5887" width="2.7109375" style="1" customWidth="1"/>
    <col min="5888" max="5889" width="0.85546875" style="1" customWidth="1"/>
    <col min="5890" max="5890" width="1" style="1" customWidth="1"/>
    <col min="5891" max="5893" width="10.85546875" style="1" customWidth="1"/>
    <col min="5894" max="5894" width="3.85546875" style="1" customWidth="1"/>
    <col min="5895" max="5895" width="7" style="1" customWidth="1"/>
    <col min="5896" max="5896" width="6.85546875" style="1" customWidth="1"/>
    <col min="5897" max="5897" width="4" style="1" customWidth="1"/>
    <col min="5898" max="5905" width="10.85546875" style="1" customWidth="1"/>
    <col min="5906" max="5906" width="0.5703125" style="1" customWidth="1"/>
    <col min="5907" max="6105" width="11.42578125" style="1"/>
    <col min="6106" max="6106" width="2.85546875" style="1" customWidth="1"/>
    <col min="6107" max="6110" width="2.7109375" style="1" customWidth="1"/>
    <col min="6111" max="6111" width="2.85546875" style="1" customWidth="1"/>
    <col min="6112" max="6114" width="2.7109375" style="1" customWidth="1"/>
    <col min="6115" max="6115" width="2.42578125" style="1" customWidth="1"/>
    <col min="6116" max="6116" width="0.28515625" style="1" customWidth="1"/>
    <col min="6117" max="6117" width="1" style="1" customWidth="1"/>
    <col min="6118" max="6118" width="1.5703125" style="1" customWidth="1"/>
    <col min="6119" max="6131" width="2.7109375" style="1" customWidth="1"/>
    <col min="6132" max="6132" width="2.42578125" style="1" customWidth="1"/>
    <col min="6133" max="6133" width="0.28515625" style="1" customWidth="1"/>
    <col min="6134" max="6134" width="1.85546875" style="1" customWidth="1"/>
    <col min="6135" max="6135" width="0.85546875" style="1" customWidth="1"/>
    <col min="6136" max="6139" width="2.7109375" style="1" customWidth="1"/>
    <col min="6140" max="6140" width="3.28515625" style="1" customWidth="1"/>
    <col min="6141" max="6141" width="3.140625" style="1" customWidth="1"/>
    <col min="6142" max="6143" width="2.7109375" style="1" customWidth="1"/>
    <col min="6144" max="6145" width="0.85546875" style="1" customWidth="1"/>
    <col min="6146" max="6146" width="1" style="1" customWidth="1"/>
    <col min="6147" max="6149" width="10.85546875" style="1" customWidth="1"/>
    <col min="6150" max="6150" width="3.85546875" style="1" customWidth="1"/>
    <col min="6151" max="6151" width="7" style="1" customWidth="1"/>
    <col min="6152" max="6152" width="6.85546875" style="1" customWidth="1"/>
    <col min="6153" max="6153" width="4" style="1" customWidth="1"/>
    <col min="6154" max="6161" width="10.85546875" style="1" customWidth="1"/>
    <col min="6162" max="6162" width="0.5703125" style="1" customWidth="1"/>
    <col min="6163" max="6361" width="11.42578125" style="1"/>
    <col min="6362" max="6362" width="2.85546875" style="1" customWidth="1"/>
    <col min="6363" max="6366" width="2.7109375" style="1" customWidth="1"/>
    <col min="6367" max="6367" width="2.85546875" style="1" customWidth="1"/>
    <col min="6368" max="6370" width="2.7109375" style="1" customWidth="1"/>
    <col min="6371" max="6371" width="2.42578125" style="1" customWidth="1"/>
    <col min="6372" max="6372" width="0.28515625" style="1" customWidth="1"/>
    <col min="6373" max="6373" width="1" style="1" customWidth="1"/>
    <col min="6374" max="6374" width="1.5703125" style="1" customWidth="1"/>
    <col min="6375" max="6387" width="2.7109375" style="1" customWidth="1"/>
    <col min="6388" max="6388" width="2.42578125" style="1" customWidth="1"/>
    <col min="6389" max="6389" width="0.28515625" style="1" customWidth="1"/>
    <col min="6390" max="6390" width="1.85546875" style="1" customWidth="1"/>
    <col min="6391" max="6391" width="0.85546875" style="1" customWidth="1"/>
    <col min="6392" max="6395" width="2.7109375" style="1" customWidth="1"/>
    <col min="6396" max="6396" width="3.28515625" style="1" customWidth="1"/>
    <col min="6397" max="6397" width="3.140625" style="1" customWidth="1"/>
    <col min="6398" max="6399" width="2.7109375" style="1" customWidth="1"/>
    <col min="6400" max="6401" width="0.85546875" style="1" customWidth="1"/>
    <col min="6402" max="6402" width="1" style="1" customWidth="1"/>
    <col min="6403" max="6405" width="10.85546875" style="1" customWidth="1"/>
    <col min="6406" max="6406" width="3.85546875" style="1" customWidth="1"/>
    <col min="6407" max="6407" width="7" style="1" customWidth="1"/>
    <col min="6408" max="6408" width="6.85546875" style="1" customWidth="1"/>
    <col min="6409" max="6409" width="4" style="1" customWidth="1"/>
    <col min="6410" max="6417" width="10.85546875" style="1" customWidth="1"/>
    <col min="6418" max="6418" width="0.5703125" style="1" customWidth="1"/>
    <col min="6419" max="6617" width="11.42578125" style="1"/>
    <col min="6618" max="6618" width="2.85546875" style="1" customWidth="1"/>
    <col min="6619" max="6622" width="2.7109375" style="1" customWidth="1"/>
    <col min="6623" max="6623" width="2.85546875" style="1" customWidth="1"/>
    <col min="6624" max="6626" width="2.7109375" style="1" customWidth="1"/>
    <col min="6627" max="6627" width="2.42578125" style="1" customWidth="1"/>
    <col min="6628" max="6628" width="0.28515625" style="1" customWidth="1"/>
    <col min="6629" max="6629" width="1" style="1" customWidth="1"/>
    <col min="6630" max="6630" width="1.5703125" style="1" customWidth="1"/>
    <col min="6631" max="6643" width="2.7109375" style="1" customWidth="1"/>
    <col min="6644" max="6644" width="2.42578125" style="1" customWidth="1"/>
    <col min="6645" max="6645" width="0.28515625" style="1" customWidth="1"/>
    <col min="6646" max="6646" width="1.85546875" style="1" customWidth="1"/>
    <col min="6647" max="6647" width="0.85546875" style="1" customWidth="1"/>
    <col min="6648" max="6651" width="2.7109375" style="1" customWidth="1"/>
    <col min="6652" max="6652" width="3.28515625" style="1" customWidth="1"/>
    <col min="6653" max="6653" width="3.140625" style="1" customWidth="1"/>
    <col min="6654" max="6655" width="2.7109375" style="1" customWidth="1"/>
    <col min="6656" max="6657" width="0.85546875" style="1" customWidth="1"/>
    <col min="6658" max="6658" width="1" style="1" customWidth="1"/>
    <col min="6659" max="6661" width="10.85546875" style="1" customWidth="1"/>
    <col min="6662" max="6662" width="3.85546875" style="1" customWidth="1"/>
    <col min="6663" max="6663" width="7" style="1" customWidth="1"/>
    <col min="6664" max="6664" width="6.85546875" style="1" customWidth="1"/>
    <col min="6665" max="6665" width="4" style="1" customWidth="1"/>
    <col min="6666" max="6673" width="10.85546875" style="1" customWidth="1"/>
    <col min="6674" max="6674" width="0.5703125" style="1" customWidth="1"/>
    <col min="6675" max="6873" width="11.42578125" style="1"/>
    <col min="6874" max="6874" width="2.85546875" style="1" customWidth="1"/>
    <col min="6875" max="6878" width="2.7109375" style="1" customWidth="1"/>
    <col min="6879" max="6879" width="2.85546875" style="1" customWidth="1"/>
    <col min="6880" max="6882" width="2.7109375" style="1" customWidth="1"/>
    <col min="6883" max="6883" width="2.42578125" style="1" customWidth="1"/>
    <col min="6884" max="6884" width="0.28515625" style="1" customWidth="1"/>
    <col min="6885" max="6885" width="1" style="1" customWidth="1"/>
    <col min="6886" max="6886" width="1.5703125" style="1" customWidth="1"/>
    <col min="6887" max="6899" width="2.7109375" style="1" customWidth="1"/>
    <col min="6900" max="6900" width="2.42578125" style="1" customWidth="1"/>
    <col min="6901" max="6901" width="0.28515625" style="1" customWidth="1"/>
    <col min="6902" max="6902" width="1.85546875" style="1" customWidth="1"/>
    <col min="6903" max="6903" width="0.85546875" style="1" customWidth="1"/>
    <col min="6904" max="6907" width="2.7109375" style="1" customWidth="1"/>
    <col min="6908" max="6908" width="3.28515625" style="1" customWidth="1"/>
    <col min="6909" max="6909" width="3.140625" style="1" customWidth="1"/>
    <col min="6910" max="6911" width="2.7109375" style="1" customWidth="1"/>
    <col min="6912" max="6913" width="0.85546875" style="1" customWidth="1"/>
    <col min="6914" max="6914" width="1" style="1" customWidth="1"/>
    <col min="6915" max="6917" width="10.85546875" style="1" customWidth="1"/>
    <col min="6918" max="6918" width="3.85546875" style="1" customWidth="1"/>
    <col min="6919" max="6919" width="7" style="1" customWidth="1"/>
    <col min="6920" max="6920" width="6.85546875" style="1" customWidth="1"/>
    <col min="6921" max="6921" width="4" style="1" customWidth="1"/>
    <col min="6922" max="6929" width="10.85546875" style="1" customWidth="1"/>
    <col min="6930" max="6930" width="0.5703125" style="1" customWidth="1"/>
    <col min="6931" max="7129" width="11.42578125" style="1"/>
    <col min="7130" max="7130" width="2.85546875" style="1" customWidth="1"/>
    <col min="7131" max="7134" width="2.7109375" style="1" customWidth="1"/>
    <col min="7135" max="7135" width="2.85546875" style="1" customWidth="1"/>
    <col min="7136" max="7138" width="2.7109375" style="1" customWidth="1"/>
    <col min="7139" max="7139" width="2.42578125" style="1" customWidth="1"/>
    <col min="7140" max="7140" width="0.28515625" style="1" customWidth="1"/>
    <col min="7141" max="7141" width="1" style="1" customWidth="1"/>
    <col min="7142" max="7142" width="1.5703125" style="1" customWidth="1"/>
    <col min="7143" max="7155" width="2.7109375" style="1" customWidth="1"/>
    <col min="7156" max="7156" width="2.42578125" style="1" customWidth="1"/>
    <col min="7157" max="7157" width="0.28515625" style="1" customWidth="1"/>
    <col min="7158" max="7158" width="1.85546875" style="1" customWidth="1"/>
    <col min="7159" max="7159" width="0.85546875" style="1" customWidth="1"/>
    <col min="7160" max="7163" width="2.7109375" style="1" customWidth="1"/>
    <col min="7164" max="7164" width="3.28515625" style="1" customWidth="1"/>
    <col min="7165" max="7165" width="3.140625" style="1" customWidth="1"/>
    <col min="7166" max="7167" width="2.7109375" style="1" customWidth="1"/>
    <col min="7168" max="7169" width="0.85546875" style="1" customWidth="1"/>
    <col min="7170" max="7170" width="1" style="1" customWidth="1"/>
    <col min="7171" max="7173" width="10.85546875" style="1" customWidth="1"/>
    <col min="7174" max="7174" width="3.85546875" style="1" customWidth="1"/>
    <col min="7175" max="7175" width="7" style="1" customWidth="1"/>
    <col min="7176" max="7176" width="6.85546875" style="1" customWidth="1"/>
    <col min="7177" max="7177" width="4" style="1" customWidth="1"/>
    <col min="7178" max="7185" width="10.85546875" style="1" customWidth="1"/>
    <col min="7186" max="7186" width="0.5703125" style="1" customWidth="1"/>
    <col min="7187" max="7385" width="11.42578125" style="1"/>
    <col min="7386" max="7386" width="2.85546875" style="1" customWidth="1"/>
    <col min="7387" max="7390" width="2.7109375" style="1" customWidth="1"/>
    <col min="7391" max="7391" width="2.85546875" style="1" customWidth="1"/>
    <col min="7392" max="7394" width="2.7109375" style="1" customWidth="1"/>
    <col min="7395" max="7395" width="2.42578125" style="1" customWidth="1"/>
    <col min="7396" max="7396" width="0.28515625" style="1" customWidth="1"/>
    <col min="7397" max="7397" width="1" style="1" customWidth="1"/>
    <col min="7398" max="7398" width="1.5703125" style="1" customWidth="1"/>
    <col min="7399" max="7411" width="2.7109375" style="1" customWidth="1"/>
    <col min="7412" max="7412" width="2.42578125" style="1" customWidth="1"/>
    <col min="7413" max="7413" width="0.28515625" style="1" customWidth="1"/>
    <col min="7414" max="7414" width="1.85546875" style="1" customWidth="1"/>
    <col min="7415" max="7415" width="0.85546875" style="1" customWidth="1"/>
    <col min="7416" max="7419" width="2.7109375" style="1" customWidth="1"/>
    <col min="7420" max="7420" width="3.28515625" style="1" customWidth="1"/>
    <col min="7421" max="7421" width="3.140625" style="1" customWidth="1"/>
    <col min="7422" max="7423" width="2.7109375" style="1" customWidth="1"/>
    <col min="7424" max="7425" width="0.85546875" style="1" customWidth="1"/>
    <col min="7426" max="7426" width="1" style="1" customWidth="1"/>
    <col min="7427" max="7429" width="10.85546875" style="1" customWidth="1"/>
    <col min="7430" max="7430" width="3.85546875" style="1" customWidth="1"/>
    <col min="7431" max="7431" width="7" style="1" customWidth="1"/>
    <col min="7432" max="7432" width="6.85546875" style="1" customWidth="1"/>
    <col min="7433" max="7433" width="4" style="1" customWidth="1"/>
    <col min="7434" max="7441" width="10.85546875" style="1" customWidth="1"/>
    <col min="7442" max="7442" width="0.5703125" style="1" customWidth="1"/>
    <col min="7443" max="7641" width="11.42578125" style="1"/>
    <col min="7642" max="7642" width="2.85546875" style="1" customWidth="1"/>
    <col min="7643" max="7646" width="2.7109375" style="1" customWidth="1"/>
    <col min="7647" max="7647" width="2.85546875" style="1" customWidth="1"/>
    <col min="7648" max="7650" width="2.7109375" style="1" customWidth="1"/>
    <col min="7651" max="7651" width="2.42578125" style="1" customWidth="1"/>
    <col min="7652" max="7652" width="0.28515625" style="1" customWidth="1"/>
    <col min="7653" max="7653" width="1" style="1" customWidth="1"/>
    <col min="7654" max="7654" width="1.5703125" style="1" customWidth="1"/>
    <col min="7655" max="7667" width="2.7109375" style="1" customWidth="1"/>
    <col min="7668" max="7668" width="2.42578125" style="1" customWidth="1"/>
    <col min="7669" max="7669" width="0.28515625" style="1" customWidth="1"/>
    <col min="7670" max="7670" width="1.85546875" style="1" customWidth="1"/>
    <col min="7671" max="7671" width="0.85546875" style="1" customWidth="1"/>
    <col min="7672" max="7675" width="2.7109375" style="1" customWidth="1"/>
    <col min="7676" max="7676" width="3.28515625" style="1" customWidth="1"/>
    <col min="7677" max="7677" width="3.140625" style="1" customWidth="1"/>
    <col min="7678" max="7679" width="2.7109375" style="1" customWidth="1"/>
    <col min="7680" max="7681" width="0.85546875" style="1" customWidth="1"/>
    <col min="7682" max="7682" width="1" style="1" customWidth="1"/>
    <col min="7683" max="7685" width="10.85546875" style="1" customWidth="1"/>
    <col min="7686" max="7686" width="3.85546875" style="1" customWidth="1"/>
    <col min="7687" max="7687" width="7" style="1" customWidth="1"/>
    <col min="7688" max="7688" width="6.85546875" style="1" customWidth="1"/>
    <col min="7689" max="7689" width="4" style="1" customWidth="1"/>
    <col min="7690" max="7697" width="10.85546875" style="1" customWidth="1"/>
    <col min="7698" max="7698" width="0.5703125" style="1" customWidth="1"/>
    <col min="7699" max="7897" width="11.42578125" style="1"/>
    <col min="7898" max="7898" width="2.85546875" style="1" customWidth="1"/>
    <col min="7899" max="7902" width="2.7109375" style="1" customWidth="1"/>
    <col min="7903" max="7903" width="2.85546875" style="1" customWidth="1"/>
    <col min="7904" max="7906" width="2.7109375" style="1" customWidth="1"/>
    <col min="7907" max="7907" width="2.42578125" style="1" customWidth="1"/>
    <col min="7908" max="7908" width="0.28515625" style="1" customWidth="1"/>
    <col min="7909" max="7909" width="1" style="1" customWidth="1"/>
    <col min="7910" max="7910" width="1.5703125" style="1" customWidth="1"/>
    <col min="7911" max="7923" width="2.7109375" style="1" customWidth="1"/>
    <col min="7924" max="7924" width="2.42578125" style="1" customWidth="1"/>
    <col min="7925" max="7925" width="0.28515625" style="1" customWidth="1"/>
    <col min="7926" max="7926" width="1.85546875" style="1" customWidth="1"/>
    <col min="7927" max="7927" width="0.85546875" style="1" customWidth="1"/>
    <col min="7928" max="7931" width="2.7109375" style="1" customWidth="1"/>
    <col min="7932" max="7932" width="3.28515625" style="1" customWidth="1"/>
    <col min="7933" max="7933" width="3.140625" style="1" customWidth="1"/>
    <col min="7934" max="7935" width="2.7109375" style="1" customWidth="1"/>
    <col min="7936" max="7937" width="0.85546875" style="1" customWidth="1"/>
    <col min="7938" max="7938" width="1" style="1" customWidth="1"/>
    <col min="7939" max="7941" width="10.85546875" style="1" customWidth="1"/>
    <col min="7942" max="7942" width="3.85546875" style="1" customWidth="1"/>
    <col min="7943" max="7943" width="7" style="1" customWidth="1"/>
    <col min="7944" max="7944" width="6.85546875" style="1" customWidth="1"/>
    <col min="7945" max="7945" width="4" style="1" customWidth="1"/>
    <col min="7946" max="7953" width="10.85546875" style="1" customWidth="1"/>
    <col min="7954" max="7954" width="0.5703125" style="1" customWidth="1"/>
    <col min="7955" max="8153" width="11.42578125" style="1"/>
    <col min="8154" max="8154" width="2.85546875" style="1" customWidth="1"/>
    <col min="8155" max="8158" width="2.7109375" style="1" customWidth="1"/>
    <col min="8159" max="8159" width="2.85546875" style="1" customWidth="1"/>
    <col min="8160" max="8162" width="2.7109375" style="1" customWidth="1"/>
    <col min="8163" max="8163" width="2.42578125" style="1" customWidth="1"/>
    <col min="8164" max="8164" width="0.28515625" style="1" customWidth="1"/>
    <col min="8165" max="8165" width="1" style="1" customWidth="1"/>
    <col min="8166" max="8166" width="1.5703125" style="1" customWidth="1"/>
    <col min="8167" max="8179" width="2.7109375" style="1" customWidth="1"/>
    <col min="8180" max="8180" width="2.42578125" style="1" customWidth="1"/>
    <col min="8181" max="8181" width="0.28515625" style="1" customWidth="1"/>
    <col min="8182" max="8182" width="1.85546875" style="1" customWidth="1"/>
    <col min="8183" max="8183" width="0.85546875" style="1" customWidth="1"/>
    <col min="8184" max="8187" width="2.7109375" style="1" customWidth="1"/>
    <col min="8188" max="8188" width="3.28515625" style="1" customWidth="1"/>
    <col min="8189" max="8189" width="3.140625" style="1" customWidth="1"/>
    <col min="8190" max="8191" width="2.7109375" style="1" customWidth="1"/>
    <col min="8192" max="8193" width="0.85546875" style="1" customWidth="1"/>
    <col min="8194" max="8194" width="1" style="1" customWidth="1"/>
    <col min="8195" max="8197" width="10.85546875" style="1" customWidth="1"/>
    <col min="8198" max="8198" width="3.85546875" style="1" customWidth="1"/>
    <col min="8199" max="8199" width="7" style="1" customWidth="1"/>
    <col min="8200" max="8200" width="6.85546875" style="1" customWidth="1"/>
    <col min="8201" max="8201" width="4" style="1" customWidth="1"/>
    <col min="8202" max="8209" width="10.85546875" style="1" customWidth="1"/>
    <col min="8210" max="8210" width="0.5703125" style="1" customWidth="1"/>
    <col min="8211" max="8409" width="11.42578125" style="1"/>
    <col min="8410" max="8410" width="2.85546875" style="1" customWidth="1"/>
    <col min="8411" max="8414" width="2.7109375" style="1" customWidth="1"/>
    <col min="8415" max="8415" width="2.85546875" style="1" customWidth="1"/>
    <col min="8416" max="8418" width="2.7109375" style="1" customWidth="1"/>
    <col min="8419" max="8419" width="2.42578125" style="1" customWidth="1"/>
    <col min="8420" max="8420" width="0.28515625" style="1" customWidth="1"/>
    <col min="8421" max="8421" width="1" style="1" customWidth="1"/>
    <col min="8422" max="8422" width="1.5703125" style="1" customWidth="1"/>
    <col min="8423" max="8435" width="2.7109375" style="1" customWidth="1"/>
    <col min="8436" max="8436" width="2.42578125" style="1" customWidth="1"/>
    <col min="8437" max="8437" width="0.28515625" style="1" customWidth="1"/>
    <col min="8438" max="8438" width="1.85546875" style="1" customWidth="1"/>
    <col min="8439" max="8439" width="0.85546875" style="1" customWidth="1"/>
    <col min="8440" max="8443" width="2.7109375" style="1" customWidth="1"/>
    <col min="8444" max="8444" width="3.28515625" style="1" customWidth="1"/>
    <col min="8445" max="8445" width="3.140625" style="1" customWidth="1"/>
    <col min="8446" max="8447" width="2.7109375" style="1" customWidth="1"/>
    <col min="8448" max="8449" width="0.85546875" style="1" customWidth="1"/>
    <col min="8450" max="8450" width="1" style="1" customWidth="1"/>
    <col min="8451" max="8453" width="10.85546875" style="1" customWidth="1"/>
    <col min="8454" max="8454" width="3.85546875" style="1" customWidth="1"/>
    <col min="8455" max="8455" width="7" style="1" customWidth="1"/>
    <col min="8456" max="8456" width="6.85546875" style="1" customWidth="1"/>
    <col min="8457" max="8457" width="4" style="1" customWidth="1"/>
    <col min="8458" max="8465" width="10.85546875" style="1" customWidth="1"/>
    <col min="8466" max="8466" width="0.5703125" style="1" customWidth="1"/>
    <col min="8467" max="8665" width="11.42578125" style="1"/>
    <col min="8666" max="8666" width="2.85546875" style="1" customWidth="1"/>
    <col min="8667" max="8670" width="2.7109375" style="1" customWidth="1"/>
    <col min="8671" max="8671" width="2.85546875" style="1" customWidth="1"/>
    <col min="8672" max="8674" width="2.7109375" style="1" customWidth="1"/>
    <col min="8675" max="8675" width="2.42578125" style="1" customWidth="1"/>
    <col min="8676" max="8676" width="0.28515625" style="1" customWidth="1"/>
    <col min="8677" max="8677" width="1" style="1" customWidth="1"/>
    <col min="8678" max="8678" width="1.5703125" style="1" customWidth="1"/>
    <col min="8679" max="8691" width="2.7109375" style="1" customWidth="1"/>
    <col min="8692" max="8692" width="2.42578125" style="1" customWidth="1"/>
    <col min="8693" max="8693" width="0.28515625" style="1" customWidth="1"/>
    <col min="8694" max="8694" width="1.85546875" style="1" customWidth="1"/>
    <col min="8695" max="8695" width="0.85546875" style="1" customWidth="1"/>
    <col min="8696" max="8699" width="2.7109375" style="1" customWidth="1"/>
    <col min="8700" max="8700" width="3.28515625" style="1" customWidth="1"/>
    <col min="8701" max="8701" width="3.140625" style="1" customWidth="1"/>
    <col min="8702" max="8703" width="2.7109375" style="1" customWidth="1"/>
    <col min="8704" max="8705" width="0.85546875" style="1" customWidth="1"/>
    <col min="8706" max="8706" width="1" style="1" customWidth="1"/>
    <col min="8707" max="8709" width="10.85546875" style="1" customWidth="1"/>
    <col min="8710" max="8710" width="3.85546875" style="1" customWidth="1"/>
    <col min="8711" max="8711" width="7" style="1" customWidth="1"/>
    <col min="8712" max="8712" width="6.85546875" style="1" customWidth="1"/>
    <col min="8713" max="8713" width="4" style="1" customWidth="1"/>
    <col min="8714" max="8721" width="10.85546875" style="1" customWidth="1"/>
    <col min="8722" max="8722" width="0.5703125" style="1" customWidth="1"/>
    <col min="8723" max="8921" width="11.42578125" style="1"/>
    <col min="8922" max="8922" width="2.85546875" style="1" customWidth="1"/>
    <col min="8923" max="8926" width="2.7109375" style="1" customWidth="1"/>
    <col min="8927" max="8927" width="2.85546875" style="1" customWidth="1"/>
    <col min="8928" max="8930" width="2.7109375" style="1" customWidth="1"/>
    <col min="8931" max="8931" width="2.42578125" style="1" customWidth="1"/>
    <col min="8932" max="8932" width="0.28515625" style="1" customWidth="1"/>
    <col min="8933" max="8933" width="1" style="1" customWidth="1"/>
    <col min="8934" max="8934" width="1.5703125" style="1" customWidth="1"/>
    <col min="8935" max="8947" width="2.7109375" style="1" customWidth="1"/>
    <col min="8948" max="8948" width="2.42578125" style="1" customWidth="1"/>
    <col min="8949" max="8949" width="0.28515625" style="1" customWidth="1"/>
    <col min="8950" max="8950" width="1.85546875" style="1" customWidth="1"/>
    <col min="8951" max="8951" width="0.85546875" style="1" customWidth="1"/>
    <col min="8952" max="8955" width="2.7109375" style="1" customWidth="1"/>
    <col min="8956" max="8956" width="3.28515625" style="1" customWidth="1"/>
    <col min="8957" max="8957" width="3.140625" style="1" customWidth="1"/>
    <col min="8958" max="8959" width="2.7109375" style="1" customWidth="1"/>
    <col min="8960" max="8961" width="0.85546875" style="1" customWidth="1"/>
    <col min="8962" max="8962" width="1" style="1" customWidth="1"/>
    <col min="8963" max="8965" width="10.85546875" style="1" customWidth="1"/>
    <col min="8966" max="8966" width="3.85546875" style="1" customWidth="1"/>
    <col min="8967" max="8967" width="7" style="1" customWidth="1"/>
    <col min="8968" max="8968" width="6.85546875" style="1" customWidth="1"/>
    <col min="8969" max="8969" width="4" style="1" customWidth="1"/>
    <col min="8970" max="8977" width="10.85546875" style="1" customWidth="1"/>
    <col min="8978" max="8978" width="0.5703125" style="1" customWidth="1"/>
    <col min="8979" max="9177" width="11.42578125" style="1"/>
    <col min="9178" max="9178" width="2.85546875" style="1" customWidth="1"/>
    <col min="9179" max="9182" width="2.7109375" style="1" customWidth="1"/>
    <col min="9183" max="9183" width="2.85546875" style="1" customWidth="1"/>
    <col min="9184" max="9186" width="2.7109375" style="1" customWidth="1"/>
    <col min="9187" max="9187" width="2.42578125" style="1" customWidth="1"/>
    <col min="9188" max="9188" width="0.28515625" style="1" customWidth="1"/>
    <col min="9189" max="9189" width="1" style="1" customWidth="1"/>
    <col min="9190" max="9190" width="1.5703125" style="1" customWidth="1"/>
    <col min="9191" max="9203" width="2.7109375" style="1" customWidth="1"/>
    <col min="9204" max="9204" width="2.42578125" style="1" customWidth="1"/>
    <col min="9205" max="9205" width="0.28515625" style="1" customWidth="1"/>
    <col min="9206" max="9206" width="1.85546875" style="1" customWidth="1"/>
    <col min="9207" max="9207" width="0.85546875" style="1" customWidth="1"/>
    <col min="9208" max="9211" width="2.7109375" style="1" customWidth="1"/>
    <col min="9212" max="9212" width="3.28515625" style="1" customWidth="1"/>
    <col min="9213" max="9213" width="3.140625" style="1" customWidth="1"/>
    <col min="9214" max="9215" width="2.7109375" style="1" customWidth="1"/>
    <col min="9216" max="9217" width="0.85546875" style="1" customWidth="1"/>
    <col min="9218" max="9218" width="1" style="1" customWidth="1"/>
    <col min="9219" max="9221" width="10.85546875" style="1" customWidth="1"/>
    <col min="9222" max="9222" width="3.85546875" style="1" customWidth="1"/>
    <col min="9223" max="9223" width="7" style="1" customWidth="1"/>
    <col min="9224" max="9224" width="6.85546875" style="1" customWidth="1"/>
    <col min="9225" max="9225" width="4" style="1" customWidth="1"/>
    <col min="9226" max="9233" width="10.85546875" style="1" customWidth="1"/>
    <col min="9234" max="9234" width="0.5703125" style="1" customWidth="1"/>
    <col min="9235" max="9433" width="11.42578125" style="1"/>
    <col min="9434" max="9434" width="2.85546875" style="1" customWidth="1"/>
    <col min="9435" max="9438" width="2.7109375" style="1" customWidth="1"/>
    <col min="9439" max="9439" width="2.85546875" style="1" customWidth="1"/>
    <col min="9440" max="9442" width="2.7109375" style="1" customWidth="1"/>
    <col min="9443" max="9443" width="2.42578125" style="1" customWidth="1"/>
    <col min="9444" max="9444" width="0.28515625" style="1" customWidth="1"/>
    <col min="9445" max="9445" width="1" style="1" customWidth="1"/>
    <col min="9446" max="9446" width="1.5703125" style="1" customWidth="1"/>
    <col min="9447" max="9459" width="2.7109375" style="1" customWidth="1"/>
    <col min="9460" max="9460" width="2.42578125" style="1" customWidth="1"/>
    <col min="9461" max="9461" width="0.28515625" style="1" customWidth="1"/>
    <col min="9462" max="9462" width="1.85546875" style="1" customWidth="1"/>
    <col min="9463" max="9463" width="0.85546875" style="1" customWidth="1"/>
    <col min="9464" max="9467" width="2.7109375" style="1" customWidth="1"/>
    <col min="9468" max="9468" width="3.28515625" style="1" customWidth="1"/>
    <col min="9469" max="9469" width="3.140625" style="1" customWidth="1"/>
    <col min="9470" max="9471" width="2.7109375" style="1" customWidth="1"/>
    <col min="9472" max="9473" width="0.85546875" style="1" customWidth="1"/>
    <col min="9474" max="9474" width="1" style="1" customWidth="1"/>
    <col min="9475" max="9477" width="10.85546875" style="1" customWidth="1"/>
    <col min="9478" max="9478" width="3.85546875" style="1" customWidth="1"/>
    <col min="9479" max="9479" width="7" style="1" customWidth="1"/>
    <col min="9480" max="9480" width="6.85546875" style="1" customWidth="1"/>
    <col min="9481" max="9481" width="4" style="1" customWidth="1"/>
    <col min="9482" max="9489" width="10.85546875" style="1" customWidth="1"/>
    <col min="9490" max="9490" width="0.5703125" style="1" customWidth="1"/>
    <col min="9491" max="9689" width="11.42578125" style="1"/>
    <col min="9690" max="9690" width="2.85546875" style="1" customWidth="1"/>
    <col min="9691" max="9694" width="2.7109375" style="1" customWidth="1"/>
    <col min="9695" max="9695" width="2.85546875" style="1" customWidth="1"/>
    <col min="9696" max="9698" width="2.7109375" style="1" customWidth="1"/>
    <col min="9699" max="9699" width="2.42578125" style="1" customWidth="1"/>
    <col min="9700" max="9700" width="0.28515625" style="1" customWidth="1"/>
    <col min="9701" max="9701" width="1" style="1" customWidth="1"/>
    <col min="9702" max="9702" width="1.5703125" style="1" customWidth="1"/>
    <col min="9703" max="9715" width="2.7109375" style="1" customWidth="1"/>
    <col min="9716" max="9716" width="2.42578125" style="1" customWidth="1"/>
    <col min="9717" max="9717" width="0.28515625" style="1" customWidth="1"/>
    <col min="9718" max="9718" width="1.85546875" style="1" customWidth="1"/>
    <col min="9719" max="9719" width="0.85546875" style="1" customWidth="1"/>
    <col min="9720" max="9723" width="2.7109375" style="1" customWidth="1"/>
    <col min="9724" max="9724" width="3.28515625" style="1" customWidth="1"/>
    <col min="9725" max="9725" width="3.140625" style="1" customWidth="1"/>
    <col min="9726" max="9727" width="2.7109375" style="1" customWidth="1"/>
    <col min="9728" max="9729" width="0.85546875" style="1" customWidth="1"/>
    <col min="9730" max="9730" width="1" style="1" customWidth="1"/>
    <col min="9731" max="9733" width="10.85546875" style="1" customWidth="1"/>
    <col min="9734" max="9734" width="3.85546875" style="1" customWidth="1"/>
    <col min="9735" max="9735" width="7" style="1" customWidth="1"/>
    <col min="9736" max="9736" width="6.85546875" style="1" customWidth="1"/>
    <col min="9737" max="9737" width="4" style="1" customWidth="1"/>
    <col min="9738" max="9745" width="10.85546875" style="1" customWidth="1"/>
    <col min="9746" max="9746" width="0.5703125" style="1" customWidth="1"/>
    <col min="9747" max="9945" width="11.42578125" style="1"/>
    <col min="9946" max="9946" width="2.85546875" style="1" customWidth="1"/>
    <col min="9947" max="9950" width="2.7109375" style="1" customWidth="1"/>
    <col min="9951" max="9951" width="2.85546875" style="1" customWidth="1"/>
    <col min="9952" max="9954" width="2.7109375" style="1" customWidth="1"/>
    <col min="9955" max="9955" width="2.42578125" style="1" customWidth="1"/>
    <col min="9956" max="9956" width="0.28515625" style="1" customWidth="1"/>
    <col min="9957" max="9957" width="1" style="1" customWidth="1"/>
    <col min="9958" max="9958" width="1.5703125" style="1" customWidth="1"/>
    <col min="9959" max="9971" width="2.7109375" style="1" customWidth="1"/>
    <col min="9972" max="9972" width="2.42578125" style="1" customWidth="1"/>
    <col min="9973" max="9973" width="0.28515625" style="1" customWidth="1"/>
    <col min="9974" max="9974" width="1.85546875" style="1" customWidth="1"/>
    <col min="9975" max="9975" width="0.85546875" style="1" customWidth="1"/>
    <col min="9976" max="9979" width="2.7109375" style="1" customWidth="1"/>
    <col min="9980" max="9980" width="3.28515625" style="1" customWidth="1"/>
    <col min="9981" max="9981" width="3.140625" style="1" customWidth="1"/>
    <col min="9982" max="9983" width="2.7109375" style="1" customWidth="1"/>
    <col min="9984" max="9985" width="0.85546875" style="1" customWidth="1"/>
    <col min="9986" max="9986" width="1" style="1" customWidth="1"/>
    <col min="9987" max="9989" width="10.85546875" style="1" customWidth="1"/>
    <col min="9990" max="9990" width="3.85546875" style="1" customWidth="1"/>
    <col min="9991" max="9991" width="7" style="1" customWidth="1"/>
    <col min="9992" max="9992" width="6.85546875" style="1" customWidth="1"/>
    <col min="9993" max="9993" width="4" style="1" customWidth="1"/>
    <col min="9994" max="10001" width="10.85546875" style="1" customWidth="1"/>
    <col min="10002" max="10002" width="0.5703125" style="1" customWidth="1"/>
    <col min="10003" max="10201" width="11.42578125" style="1"/>
    <col min="10202" max="10202" width="2.85546875" style="1" customWidth="1"/>
    <col min="10203" max="10206" width="2.7109375" style="1" customWidth="1"/>
    <col min="10207" max="10207" width="2.85546875" style="1" customWidth="1"/>
    <col min="10208" max="10210" width="2.7109375" style="1" customWidth="1"/>
    <col min="10211" max="10211" width="2.42578125" style="1" customWidth="1"/>
    <col min="10212" max="10212" width="0.28515625" style="1" customWidth="1"/>
    <col min="10213" max="10213" width="1" style="1" customWidth="1"/>
    <col min="10214" max="10214" width="1.5703125" style="1" customWidth="1"/>
    <col min="10215" max="10227" width="2.7109375" style="1" customWidth="1"/>
    <col min="10228" max="10228" width="2.42578125" style="1" customWidth="1"/>
    <col min="10229" max="10229" width="0.28515625" style="1" customWidth="1"/>
    <col min="10230" max="10230" width="1.85546875" style="1" customWidth="1"/>
    <col min="10231" max="10231" width="0.85546875" style="1" customWidth="1"/>
    <col min="10232" max="10235" width="2.7109375" style="1" customWidth="1"/>
    <col min="10236" max="10236" width="3.28515625" style="1" customWidth="1"/>
    <col min="10237" max="10237" width="3.140625" style="1" customWidth="1"/>
    <col min="10238" max="10239" width="2.7109375" style="1" customWidth="1"/>
    <col min="10240" max="10241" width="0.85546875" style="1" customWidth="1"/>
    <col min="10242" max="10242" width="1" style="1" customWidth="1"/>
    <col min="10243" max="10245" width="10.85546875" style="1" customWidth="1"/>
    <col min="10246" max="10246" width="3.85546875" style="1" customWidth="1"/>
    <col min="10247" max="10247" width="7" style="1" customWidth="1"/>
    <col min="10248" max="10248" width="6.85546875" style="1" customWidth="1"/>
    <col min="10249" max="10249" width="4" style="1" customWidth="1"/>
    <col min="10250" max="10257" width="10.85546875" style="1" customWidth="1"/>
    <col min="10258" max="10258" width="0.5703125" style="1" customWidth="1"/>
    <col min="10259" max="10457" width="11.42578125" style="1"/>
    <col min="10458" max="10458" width="2.85546875" style="1" customWidth="1"/>
    <col min="10459" max="10462" width="2.7109375" style="1" customWidth="1"/>
    <col min="10463" max="10463" width="2.85546875" style="1" customWidth="1"/>
    <col min="10464" max="10466" width="2.7109375" style="1" customWidth="1"/>
    <col min="10467" max="10467" width="2.42578125" style="1" customWidth="1"/>
    <col min="10468" max="10468" width="0.28515625" style="1" customWidth="1"/>
    <col min="10469" max="10469" width="1" style="1" customWidth="1"/>
    <col min="10470" max="10470" width="1.5703125" style="1" customWidth="1"/>
    <col min="10471" max="10483" width="2.7109375" style="1" customWidth="1"/>
    <col min="10484" max="10484" width="2.42578125" style="1" customWidth="1"/>
    <col min="10485" max="10485" width="0.28515625" style="1" customWidth="1"/>
    <col min="10486" max="10486" width="1.85546875" style="1" customWidth="1"/>
    <col min="10487" max="10487" width="0.85546875" style="1" customWidth="1"/>
    <col min="10488" max="10491" width="2.7109375" style="1" customWidth="1"/>
    <col min="10492" max="10492" width="3.28515625" style="1" customWidth="1"/>
    <col min="10493" max="10493" width="3.140625" style="1" customWidth="1"/>
    <col min="10494" max="10495" width="2.7109375" style="1" customWidth="1"/>
    <col min="10496" max="10497" width="0.85546875" style="1" customWidth="1"/>
    <col min="10498" max="10498" width="1" style="1" customWidth="1"/>
    <col min="10499" max="10501" width="10.85546875" style="1" customWidth="1"/>
    <col min="10502" max="10502" width="3.85546875" style="1" customWidth="1"/>
    <col min="10503" max="10503" width="7" style="1" customWidth="1"/>
    <col min="10504" max="10504" width="6.85546875" style="1" customWidth="1"/>
    <col min="10505" max="10505" width="4" style="1" customWidth="1"/>
    <col min="10506" max="10513" width="10.85546875" style="1" customWidth="1"/>
    <col min="10514" max="10514" width="0.5703125" style="1" customWidth="1"/>
    <col min="10515" max="10713" width="11.42578125" style="1"/>
    <col min="10714" max="10714" width="2.85546875" style="1" customWidth="1"/>
    <col min="10715" max="10718" width="2.7109375" style="1" customWidth="1"/>
    <col min="10719" max="10719" width="2.85546875" style="1" customWidth="1"/>
    <col min="10720" max="10722" width="2.7109375" style="1" customWidth="1"/>
    <col min="10723" max="10723" width="2.42578125" style="1" customWidth="1"/>
    <col min="10724" max="10724" width="0.28515625" style="1" customWidth="1"/>
    <col min="10725" max="10725" width="1" style="1" customWidth="1"/>
    <col min="10726" max="10726" width="1.5703125" style="1" customWidth="1"/>
    <col min="10727" max="10739" width="2.7109375" style="1" customWidth="1"/>
    <col min="10740" max="10740" width="2.42578125" style="1" customWidth="1"/>
    <col min="10741" max="10741" width="0.28515625" style="1" customWidth="1"/>
    <col min="10742" max="10742" width="1.85546875" style="1" customWidth="1"/>
    <col min="10743" max="10743" width="0.85546875" style="1" customWidth="1"/>
    <col min="10744" max="10747" width="2.7109375" style="1" customWidth="1"/>
    <col min="10748" max="10748" width="3.28515625" style="1" customWidth="1"/>
    <col min="10749" max="10749" width="3.140625" style="1" customWidth="1"/>
    <col min="10750" max="10751" width="2.7109375" style="1" customWidth="1"/>
    <col min="10752" max="10753" width="0.85546875" style="1" customWidth="1"/>
    <col min="10754" max="10754" width="1" style="1" customWidth="1"/>
    <col min="10755" max="10757" width="10.85546875" style="1" customWidth="1"/>
    <col min="10758" max="10758" width="3.85546875" style="1" customWidth="1"/>
    <col min="10759" max="10759" width="7" style="1" customWidth="1"/>
    <col min="10760" max="10760" width="6.85546875" style="1" customWidth="1"/>
    <col min="10761" max="10761" width="4" style="1" customWidth="1"/>
    <col min="10762" max="10769" width="10.85546875" style="1" customWidth="1"/>
    <col min="10770" max="10770" width="0.5703125" style="1" customWidth="1"/>
    <col min="10771" max="10969" width="11.42578125" style="1"/>
    <col min="10970" max="10970" width="2.85546875" style="1" customWidth="1"/>
    <col min="10971" max="10974" width="2.7109375" style="1" customWidth="1"/>
    <col min="10975" max="10975" width="2.85546875" style="1" customWidth="1"/>
    <col min="10976" max="10978" width="2.7109375" style="1" customWidth="1"/>
    <col min="10979" max="10979" width="2.42578125" style="1" customWidth="1"/>
    <col min="10980" max="10980" width="0.28515625" style="1" customWidth="1"/>
    <col min="10981" max="10981" width="1" style="1" customWidth="1"/>
    <col min="10982" max="10982" width="1.5703125" style="1" customWidth="1"/>
    <col min="10983" max="10995" width="2.7109375" style="1" customWidth="1"/>
    <col min="10996" max="10996" width="2.42578125" style="1" customWidth="1"/>
    <col min="10997" max="10997" width="0.28515625" style="1" customWidth="1"/>
    <col min="10998" max="10998" width="1.85546875" style="1" customWidth="1"/>
    <col min="10999" max="10999" width="0.85546875" style="1" customWidth="1"/>
    <col min="11000" max="11003" width="2.7109375" style="1" customWidth="1"/>
    <col min="11004" max="11004" width="3.28515625" style="1" customWidth="1"/>
    <col min="11005" max="11005" width="3.140625" style="1" customWidth="1"/>
    <col min="11006" max="11007" width="2.7109375" style="1" customWidth="1"/>
    <col min="11008" max="11009" width="0.85546875" style="1" customWidth="1"/>
    <col min="11010" max="11010" width="1" style="1" customWidth="1"/>
    <col min="11011" max="11013" width="10.85546875" style="1" customWidth="1"/>
    <col min="11014" max="11014" width="3.85546875" style="1" customWidth="1"/>
    <col min="11015" max="11015" width="7" style="1" customWidth="1"/>
    <col min="11016" max="11016" width="6.85546875" style="1" customWidth="1"/>
    <col min="11017" max="11017" width="4" style="1" customWidth="1"/>
    <col min="11018" max="11025" width="10.85546875" style="1" customWidth="1"/>
    <col min="11026" max="11026" width="0.5703125" style="1" customWidth="1"/>
    <col min="11027" max="11225" width="11.42578125" style="1"/>
    <col min="11226" max="11226" width="2.85546875" style="1" customWidth="1"/>
    <col min="11227" max="11230" width="2.7109375" style="1" customWidth="1"/>
    <col min="11231" max="11231" width="2.85546875" style="1" customWidth="1"/>
    <col min="11232" max="11234" width="2.7109375" style="1" customWidth="1"/>
    <col min="11235" max="11235" width="2.42578125" style="1" customWidth="1"/>
    <col min="11236" max="11236" width="0.28515625" style="1" customWidth="1"/>
    <col min="11237" max="11237" width="1" style="1" customWidth="1"/>
    <col min="11238" max="11238" width="1.5703125" style="1" customWidth="1"/>
    <col min="11239" max="11251" width="2.7109375" style="1" customWidth="1"/>
    <col min="11252" max="11252" width="2.42578125" style="1" customWidth="1"/>
    <col min="11253" max="11253" width="0.28515625" style="1" customWidth="1"/>
    <col min="11254" max="11254" width="1.85546875" style="1" customWidth="1"/>
    <col min="11255" max="11255" width="0.85546875" style="1" customWidth="1"/>
    <col min="11256" max="11259" width="2.7109375" style="1" customWidth="1"/>
    <col min="11260" max="11260" width="3.28515625" style="1" customWidth="1"/>
    <col min="11261" max="11261" width="3.140625" style="1" customWidth="1"/>
    <col min="11262" max="11263" width="2.7109375" style="1" customWidth="1"/>
    <col min="11264" max="11265" width="0.85546875" style="1" customWidth="1"/>
    <col min="11266" max="11266" width="1" style="1" customWidth="1"/>
    <col min="11267" max="11269" width="10.85546875" style="1" customWidth="1"/>
    <col min="11270" max="11270" width="3.85546875" style="1" customWidth="1"/>
    <col min="11271" max="11271" width="7" style="1" customWidth="1"/>
    <col min="11272" max="11272" width="6.85546875" style="1" customWidth="1"/>
    <col min="11273" max="11273" width="4" style="1" customWidth="1"/>
    <col min="11274" max="11281" width="10.85546875" style="1" customWidth="1"/>
    <col min="11282" max="11282" width="0.5703125" style="1" customWidth="1"/>
    <col min="11283" max="11481" width="11.42578125" style="1"/>
    <col min="11482" max="11482" width="2.85546875" style="1" customWidth="1"/>
    <col min="11483" max="11486" width="2.7109375" style="1" customWidth="1"/>
    <col min="11487" max="11487" width="2.85546875" style="1" customWidth="1"/>
    <col min="11488" max="11490" width="2.7109375" style="1" customWidth="1"/>
    <col min="11491" max="11491" width="2.42578125" style="1" customWidth="1"/>
    <col min="11492" max="11492" width="0.28515625" style="1" customWidth="1"/>
    <col min="11493" max="11493" width="1" style="1" customWidth="1"/>
    <col min="11494" max="11494" width="1.5703125" style="1" customWidth="1"/>
    <col min="11495" max="11507" width="2.7109375" style="1" customWidth="1"/>
    <col min="11508" max="11508" width="2.42578125" style="1" customWidth="1"/>
    <col min="11509" max="11509" width="0.28515625" style="1" customWidth="1"/>
    <col min="11510" max="11510" width="1.85546875" style="1" customWidth="1"/>
    <col min="11511" max="11511" width="0.85546875" style="1" customWidth="1"/>
    <col min="11512" max="11515" width="2.7109375" style="1" customWidth="1"/>
    <col min="11516" max="11516" width="3.28515625" style="1" customWidth="1"/>
    <col min="11517" max="11517" width="3.140625" style="1" customWidth="1"/>
    <col min="11518" max="11519" width="2.7109375" style="1" customWidth="1"/>
    <col min="11520" max="11521" width="0.85546875" style="1" customWidth="1"/>
    <col min="11522" max="11522" width="1" style="1" customWidth="1"/>
    <col min="11523" max="11525" width="10.85546875" style="1" customWidth="1"/>
    <col min="11526" max="11526" width="3.85546875" style="1" customWidth="1"/>
    <col min="11527" max="11527" width="7" style="1" customWidth="1"/>
    <col min="11528" max="11528" width="6.85546875" style="1" customWidth="1"/>
    <col min="11529" max="11529" width="4" style="1" customWidth="1"/>
    <col min="11530" max="11537" width="10.85546875" style="1" customWidth="1"/>
    <col min="11538" max="11538" width="0.5703125" style="1" customWidth="1"/>
    <col min="11539" max="11737" width="11.42578125" style="1"/>
    <col min="11738" max="11738" width="2.85546875" style="1" customWidth="1"/>
    <col min="11739" max="11742" width="2.7109375" style="1" customWidth="1"/>
    <col min="11743" max="11743" width="2.85546875" style="1" customWidth="1"/>
    <col min="11744" max="11746" width="2.7109375" style="1" customWidth="1"/>
    <col min="11747" max="11747" width="2.42578125" style="1" customWidth="1"/>
    <col min="11748" max="11748" width="0.28515625" style="1" customWidth="1"/>
    <col min="11749" max="11749" width="1" style="1" customWidth="1"/>
    <col min="11750" max="11750" width="1.5703125" style="1" customWidth="1"/>
    <col min="11751" max="11763" width="2.7109375" style="1" customWidth="1"/>
    <col min="11764" max="11764" width="2.42578125" style="1" customWidth="1"/>
    <col min="11765" max="11765" width="0.28515625" style="1" customWidth="1"/>
    <col min="11766" max="11766" width="1.85546875" style="1" customWidth="1"/>
    <col min="11767" max="11767" width="0.85546875" style="1" customWidth="1"/>
    <col min="11768" max="11771" width="2.7109375" style="1" customWidth="1"/>
    <col min="11772" max="11772" width="3.28515625" style="1" customWidth="1"/>
    <col min="11773" max="11773" width="3.140625" style="1" customWidth="1"/>
    <col min="11774" max="11775" width="2.7109375" style="1" customWidth="1"/>
    <col min="11776" max="11777" width="0.85546875" style="1" customWidth="1"/>
    <col min="11778" max="11778" width="1" style="1" customWidth="1"/>
    <col min="11779" max="11781" width="10.85546875" style="1" customWidth="1"/>
    <col min="11782" max="11782" width="3.85546875" style="1" customWidth="1"/>
    <col min="11783" max="11783" width="7" style="1" customWidth="1"/>
    <col min="11784" max="11784" width="6.85546875" style="1" customWidth="1"/>
    <col min="11785" max="11785" width="4" style="1" customWidth="1"/>
    <col min="11786" max="11793" width="10.85546875" style="1" customWidth="1"/>
    <col min="11794" max="11794" width="0.5703125" style="1" customWidth="1"/>
    <col min="11795" max="11993" width="11.42578125" style="1"/>
    <col min="11994" max="11994" width="2.85546875" style="1" customWidth="1"/>
    <col min="11995" max="11998" width="2.7109375" style="1" customWidth="1"/>
    <col min="11999" max="11999" width="2.85546875" style="1" customWidth="1"/>
    <col min="12000" max="12002" width="2.7109375" style="1" customWidth="1"/>
    <col min="12003" max="12003" width="2.42578125" style="1" customWidth="1"/>
    <col min="12004" max="12004" width="0.28515625" style="1" customWidth="1"/>
    <col min="12005" max="12005" width="1" style="1" customWidth="1"/>
    <col min="12006" max="12006" width="1.5703125" style="1" customWidth="1"/>
    <col min="12007" max="12019" width="2.7109375" style="1" customWidth="1"/>
    <col min="12020" max="12020" width="2.42578125" style="1" customWidth="1"/>
    <col min="12021" max="12021" width="0.28515625" style="1" customWidth="1"/>
    <col min="12022" max="12022" width="1.85546875" style="1" customWidth="1"/>
    <col min="12023" max="12023" width="0.85546875" style="1" customWidth="1"/>
    <col min="12024" max="12027" width="2.7109375" style="1" customWidth="1"/>
    <col min="12028" max="12028" width="3.28515625" style="1" customWidth="1"/>
    <col min="12029" max="12029" width="3.140625" style="1" customWidth="1"/>
    <col min="12030" max="12031" width="2.7109375" style="1" customWidth="1"/>
    <col min="12032" max="12033" width="0.85546875" style="1" customWidth="1"/>
    <col min="12034" max="12034" width="1" style="1" customWidth="1"/>
    <col min="12035" max="12037" width="10.85546875" style="1" customWidth="1"/>
    <col min="12038" max="12038" width="3.85546875" style="1" customWidth="1"/>
    <col min="12039" max="12039" width="7" style="1" customWidth="1"/>
    <col min="12040" max="12040" width="6.85546875" style="1" customWidth="1"/>
    <col min="12041" max="12041" width="4" style="1" customWidth="1"/>
    <col min="12042" max="12049" width="10.85546875" style="1" customWidth="1"/>
    <col min="12050" max="12050" width="0.5703125" style="1" customWidth="1"/>
    <col min="12051" max="12249" width="11.42578125" style="1"/>
    <col min="12250" max="12250" width="2.85546875" style="1" customWidth="1"/>
    <col min="12251" max="12254" width="2.7109375" style="1" customWidth="1"/>
    <col min="12255" max="12255" width="2.85546875" style="1" customWidth="1"/>
    <col min="12256" max="12258" width="2.7109375" style="1" customWidth="1"/>
    <col min="12259" max="12259" width="2.42578125" style="1" customWidth="1"/>
    <col min="12260" max="12260" width="0.28515625" style="1" customWidth="1"/>
    <col min="12261" max="12261" width="1" style="1" customWidth="1"/>
    <col min="12262" max="12262" width="1.5703125" style="1" customWidth="1"/>
    <col min="12263" max="12275" width="2.7109375" style="1" customWidth="1"/>
    <col min="12276" max="12276" width="2.42578125" style="1" customWidth="1"/>
    <col min="12277" max="12277" width="0.28515625" style="1" customWidth="1"/>
    <col min="12278" max="12278" width="1.85546875" style="1" customWidth="1"/>
    <col min="12279" max="12279" width="0.85546875" style="1" customWidth="1"/>
    <col min="12280" max="12283" width="2.7109375" style="1" customWidth="1"/>
    <col min="12284" max="12284" width="3.28515625" style="1" customWidth="1"/>
    <col min="12285" max="12285" width="3.140625" style="1" customWidth="1"/>
    <col min="12286" max="12287" width="2.7109375" style="1" customWidth="1"/>
    <col min="12288" max="12289" width="0.85546875" style="1" customWidth="1"/>
    <col min="12290" max="12290" width="1" style="1" customWidth="1"/>
    <col min="12291" max="12293" width="10.85546875" style="1" customWidth="1"/>
    <col min="12294" max="12294" width="3.85546875" style="1" customWidth="1"/>
    <col min="12295" max="12295" width="7" style="1" customWidth="1"/>
    <col min="12296" max="12296" width="6.85546875" style="1" customWidth="1"/>
    <col min="12297" max="12297" width="4" style="1" customWidth="1"/>
    <col min="12298" max="12305" width="10.85546875" style="1" customWidth="1"/>
    <col min="12306" max="12306" width="0.5703125" style="1" customWidth="1"/>
    <col min="12307" max="12505" width="11.42578125" style="1"/>
    <col min="12506" max="12506" width="2.85546875" style="1" customWidth="1"/>
    <col min="12507" max="12510" width="2.7109375" style="1" customWidth="1"/>
    <col min="12511" max="12511" width="2.85546875" style="1" customWidth="1"/>
    <col min="12512" max="12514" width="2.7109375" style="1" customWidth="1"/>
    <col min="12515" max="12515" width="2.42578125" style="1" customWidth="1"/>
    <col min="12516" max="12516" width="0.28515625" style="1" customWidth="1"/>
    <col min="12517" max="12517" width="1" style="1" customWidth="1"/>
    <col min="12518" max="12518" width="1.5703125" style="1" customWidth="1"/>
    <col min="12519" max="12531" width="2.7109375" style="1" customWidth="1"/>
    <col min="12532" max="12532" width="2.42578125" style="1" customWidth="1"/>
    <col min="12533" max="12533" width="0.28515625" style="1" customWidth="1"/>
    <col min="12534" max="12534" width="1.85546875" style="1" customWidth="1"/>
    <col min="12535" max="12535" width="0.85546875" style="1" customWidth="1"/>
    <col min="12536" max="12539" width="2.7109375" style="1" customWidth="1"/>
    <col min="12540" max="12540" width="3.28515625" style="1" customWidth="1"/>
    <col min="12541" max="12541" width="3.140625" style="1" customWidth="1"/>
    <col min="12542" max="12543" width="2.7109375" style="1" customWidth="1"/>
    <col min="12544" max="12545" width="0.85546875" style="1" customWidth="1"/>
    <col min="12546" max="12546" width="1" style="1" customWidth="1"/>
    <col min="12547" max="12549" width="10.85546875" style="1" customWidth="1"/>
    <col min="12550" max="12550" width="3.85546875" style="1" customWidth="1"/>
    <col min="12551" max="12551" width="7" style="1" customWidth="1"/>
    <col min="12552" max="12552" width="6.85546875" style="1" customWidth="1"/>
    <col min="12553" max="12553" width="4" style="1" customWidth="1"/>
    <col min="12554" max="12561" width="10.85546875" style="1" customWidth="1"/>
    <col min="12562" max="12562" width="0.5703125" style="1" customWidth="1"/>
    <col min="12563" max="12761" width="11.42578125" style="1"/>
    <col min="12762" max="12762" width="2.85546875" style="1" customWidth="1"/>
    <col min="12763" max="12766" width="2.7109375" style="1" customWidth="1"/>
    <col min="12767" max="12767" width="2.85546875" style="1" customWidth="1"/>
    <col min="12768" max="12770" width="2.7109375" style="1" customWidth="1"/>
    <col min="12771" max="12771" width="2.42578125" style="1" customWidth="1"/>
    <col min="12772" max="12772" width="0.28515625" style="1" customWidth="1"/>
    <col min="12773" max="12773" width="1" style="1" customWidth="1"/>
    <col min="12774" max="12774" width="1.5703125" style="1" customWidth="1"/>
    <col min="12775" max="12787" width="2.7109375" style="1" customWidth="1"/>
    <col min="12788" max="12788" width="2.42578125" style="1" customWidth="1"/>
    <col min="12789" max="12789" width="0.28515625" style="1" customWidth="1"/>
    <col min="12790" max="12790" width="1.85546875" style="1" customWidth="1"/>
    <col min="12791" max="12791" width="0.85546875" style="1" customWidth="1"/>
    <col min="12792" max="12795" width="2.7109375" style="1" customWidth="1"/>
    <col min="12796" max="12796" width="3.28515625" style="1" customWidth="1"/>
    <col min="12797" max="12797" width="3.140625" style="1" customWidth="1"/>
    <col min="12798" max="12799" width="2.7109375" style="1" customWidth="1"/>
    <col min="12800" max="12801" width="0.85546875" style="1" customWidth="1"/>
    <col min="12802" max="12802" width="1" style="1" customWidth="1"/>
    <col min="12803" max="12805" width="10.85546875" style="1" customWidth="1"/>
    <col min="12806" max="12806" width="3.85546875" style="1" customWidth="1"/>
    <col min="12807" max="12807" width="7" style="1" customWidth="1"/>
    <col min="12808" max="12808" width="6.85546875" style="1" customWidth="1"/>
    <col min="12809" max="12809" width="4" style="1" customWidth="1"/>
    <col min="12810" max="12817" width="10.85546875" style="1" customWidth="1"/>
    <col min="12818" max="12818" width="0.5703125" style="1" customWidth="1"/>
    <col min="12819" max="13017" width="11.42578125" style="1"/>
    <col min="13018" max="13018" width="2.85546875" style="1" customWidth="1"/>
    <col min="13019" max="13022" width="2.7109375" style="1" customWidth="1"/>
    <col min="13023" max="13023" width="2.85546875" style="1" customWidth="1"/>
    <col min="13024" max="13026" width="2.7109375" style="1" customWidth="1"/>
    <col min="13027" max="13027" width="2.42578125" style="1" customWidth="1"/>
    <col min="13028" max="13028" width="0.28515625" style="1" customWidth="1"/>
    <col min="13029" max="13029" width="1" style="1" customWidth="1"/>
    <col min="13030" max="13030" width="1.5703125" style="1" customWidth="1"/>
    <col min="13031" max="13043" width="2.7109375" style="1" customWidth="1"/>
    <col min="13044" max="13044" width="2.42578125" style="1" customWidth="1"/>
    <col min="13045" max="13045" width="0.28515625" style="1" customWidth="1"/>
    <col min="13046" max="13046" width="1.85546875" style="1" customWidth="1"/>
    <col min="13047" max="13047" width="0.85546875" style="1" customWidth="1"/>
    <col min="13048" max="13051" width="2.7109375" style="1" customWidth="1"/>
    <col min="13052" max="13052" width="3.28515625" style="1" customWidth="1"/>
    <col min="13053" max="13053" width="3.140625" style="1" customWidth="1"/>
    <col min="13054" max="13055" width="2.7109375" style="1" customWidth="1"/>
    <col min="13056" max="13057" width="0.85546875" style="1" customWidth="1"/>
    <col min="13058" max="13058" width="1" style="1" customWidth="1"/>
    <col min="13059" max="13061" width="10.85546875" style="1" customWidth="1"/>
    <col min="13062" max="13062" width="3.85546875" style="1" customWidth="1"/>
    <col min="13063" max="13063" width="7" style="1" customWidth="1"/>
    <col min="13064" max="13064" width="6.85546875" style="1" customWidth="1"/>
    <col min="13065" max="13065" width="4" style="1" customWidth="1"/>
    <col min="13066" max="13073" width="10.85546875" style="1" customWidth="1"/>
    <col min="13074" max="13074" width="0.5703125" style="1" customWidth="1"/>
    <col min="13075" max="13273" width="11.42578125" style="1"/>
    <col min="13274" max="13274" width="2.85546875" style="1" customWidth="1"/>
    <col min="13275" max="13278" width="2.7109375" style="1" customWidth="1"/>
    <col min="13279" max="13279" width="2.85546875" style="1" customWidth="1"/>
    <col min="13280" max="13282" width="2.7109375" style="1" customWidth="1"/>
    <col min="13283" max="13283" width="2.42578125" style="1" customWidth="1"/>
    <col min="13284" max="13284" width="0.28515625" style="1" customWidth="1"/>
    <col min="13285" max="13285" width="1" style="1" customWidth="1"/>
    <col min="13286" max="13286" width="1.5703125" style="1" customWidth="1"/>
    <col min="13287" max="13299" width="2.7109375" style="1" customWidth="1"/>
    <col min="13300" max="13300" width="2.42578125" style="1" customWidth="1"/>
    <col min="13301" max="13301" width="0.28515625" style="1" customWidth="1"/>
    <col min="13302" max="13302" width="1.85546875" style="1" customWidth="1"/>
    <col min="13303" max="13303" width="0.85546875" style="1" customWidth="1"/>
    <col min="13304" max="13307" width="2.7109375" style="1" customWidth="1"/>
    <col min="13308" max="13308" width="3.28515625" style="1" customWidth="1"/>
    <col min="13309" max="13309" width="3.140625" style="1" customWidth="1"/>
    <col min="13310" max="13311" width="2.7109375" style="1" customWidth="1"/>
    <col min="13312" max="13313" width="0.85546875" style="1" customWidth="1"/>
    <col min="13314" max="13314" width="1" style="1" customWidth="1"/>
    <col min="13315" max="13317" width="10.85546875" style="1" customWidth="1"/>
    <col min="13318" max="13318" width="3.85546875" style="1" customWidth="1"/>
    <col min="13319" max="13319" width="7" style="1" customWidth="1"/>
    <col min="13320" max="13320" width="6.85546875" style="1" customWidth="1"/>
    <col min="13321" max="13321" width="4" style="1" customWidth="1"/>
    <col min="13322" max="13329" width="10.85546875" style="1" customWidth="1"/>
    <col min="13330" max="13330" width="0.5703125" style="1" customWidth="1"/>
    <col min="13331" max="13529" width="11.42578125" style="1"/>
    <col min="13530" max="13530" width="2.85546875" style="1" customWidth="1"/>
    <col min="13531" max="13534" width="2.7109375" style="1" customWidth="1"/>
    <col min="13535" max="13535" width="2.85546875" style="1" customWidth="1"/>
    <col min="13536" max="13538" width="2.7109375" style="1" customWidth="1"/>
    <col min="13539" max="13539" width="2.42578125" style="1" customWidth="1"/>
    <col min="13540" max="13540" width="0.28515625" style="1" customWidth="1"/>
    <col min="13541" max="13541" width="1" style="1" customWidth="1"/>
    <col min="13542" max="13542" width="1.5703125" style="1" customWidth="1"/>
    <col min="13543" max="13555" width="2.7109375" style="1" customWidth="1"/>
    <col min="13556" max="13556" width="2.42578125" style="1" customWidth="1"/>
    <col min="13557" max="13557" width="0.28515625" style="1" customWidth="1"/>
    <col min="13558" max="13558" width="1.85546875" style="1" customWidth="1"/>
    <col min="13559" max="13559" width="0.85546875" style="1" customWidth="1"/>
    <col min="13560" max="13563" width="2.7109375" style="1" customWidth="1"/>
    <col min="13564" max="13564" width="3.28515625" style="1" customWidth="1"/>
    <col min="13565" max="13565" width="3.140625" style="1" customWidth="1"/>
    <col min="13566" max="13567" width="2.7109375" style="1" customWidth="1"/>
    <col min="13568" max="13569" width="0.85546875" style="1" customWidth="1"/>
    <col min="13570" max="13570" width="1" style="1" customWidth="1"/>
    <col min="13571" max="13573" width="10.85546875" style="1" customWidth="1"/>
    <col min="13574" max="13574" width="3.85546875" style="1" customWidth="1"/>
    <col min="13575" max="13575" width="7" style="1" customWidth="1"/>
    <col min="13576" max="13576" width="6.85546875" style="1" customWidth="1"/>
    <col min="13577" max="13577" width="4" style="1" customWidth="1"/>
    <col min="13578" max="13585" width="10.85546875" style="1" customWidth="1"/>
    <col min="13586" max="13586" width="0.5703125" style="1" customWidth="1"/>
    <col min="13587" max="13785" width="11.42578125" style="1"/>
    <col min="13786" max="13786" width="2.85546875" style="1" customWidth="1"/>
    <col min="13787" max="13790" width="2.7109375" style="1" customWidth="1"/>
    <col min="13791" max="13791" width="2.85546875" style="1" customWidth="1"/>
    <col min="13792" max="13794" width="2.7109375" style="1" customWidth="1"/>
    <col min="13795" max="13795" width="2.42578125" style="1" customWidth="1"/>
    <col min="13796" max="13796" width="0.28515625" style="1" customWidth="1"/>
    <col min="13797" max="13797" width="1" style="1" customWidth="1"/>
    <col min="13798" max="13798" width="1.5703125" style="1" customWidth="1"/>
    <col min="13799" max="13811" width="2.7109375" style="1" customWidth="1"/>
    <col min="13812" max="13812" width="2.42578125" style="1" customWidth="1"/>
    <col min="13813" max="13813" width="0.28515625" style="1" customWidth="1"/>
    <col min="13814" max="13814" width="1.85546875" style="1" customWidth="1"/>
    <col min="13815" max="13815" width="0.85546875" style="1" customWidth="1"/>
    <col min="13816" max="13819" width="2.7109375" style="1" customWidth="1"/>
    <col min="13820" max="13820" width="3.28515625" style="1" customWidth="1"/>
    <col min="13821" max="13821" width="3.140625" style="1" customWidth="1"/>
    <col min="13822" max="13823" width="2.7109375" style="1" customWidth="1"/>
    <col min="13824" max="13825" width="0.85546875" style="1" customWidth="1"/>
    <col min="13826" max="13826" width="1" style="1" customWidth="1"/>
    <col min="13827" max="13829" width="10.85546875" style="1" customWidth="1"/>
    <col min="13830" max="13830" width="3.85546875" style="1" customWidth="1"/>
    <col min="13831" max="13831" width="7" style="1" customWidth="1"/>
    <col min="13832" max="13832" width="6.85546875" style="1" customWidth="1"/>
    <col min="13833" max="13833" width="4" style="1" customWidth="1"/>
    <col min="13834" max="13841" width="10.85546875" style="1" customWidth="1"/>
    <col min="13842" max="13842" width="0.5703125" style="1" customWidth="1"/>
    <col min="13843" max="14041" width="11.42578125" style="1"/>
    <col min="14042" max="14042" width="2.85546875" style="1" customWidth="1"/>
    <col min="14043" max="14046" width="2.7109375" style="1" customWidth="1"/>
    <col min="14047" max="14047" width="2.85546875" style="1" customWidth="1"/>
    <col min="14048" max="14050" width="2.7109375" style="1" customWidth="1"/>
    <col min="14051" max="14051" width="2.42578125" style="1" customWidth="1"/>
    <col min="14052" max="14052" width="0.28515625" style="1" customWidth="1"/>
    <col min="14053" max="14053" width="1" style="1" customWidth="1"/>
    <col min="14054" max="14054" width="1.5703125" style="1" customWidth="1"/>
    <col min="14055" max="14067" width="2.7109375" style="1" customWidth="1"/>
    <col min="14068" max="14068" width="2.42578125" style="1" customWidth="1"/>
    <col min="14069" max="14069" width="0.28515625" style="1" customWidth="1"/>
    <col min="14070" max="14070" width="1.85546875" style="1" customWidth="1"/>
    <col min="14071" max="14071" width="0.85546875" style="1" customWidth="1"/>
    <col min="14072" max="14075" width="2.7109375" style="1" customWidth="1"/>
    <col min="14076" max="14076" width="3.28515625" style="1" customWidth="1"/>
    <col min="14077" max="14077" width="3.140625" style="1" customWidth="1"/>
    <col min="14078" max="14079" width="2.7109375" style="1" customWidth="1"/>
    <col min="14080" max="14081" width="0.85546875" style="1" customWidth="1"/>
    <col min="14082" max="14082" width="1" style="1" customWidth="1"/>
    <col min="14083" max="14085" width="10.85546875" style="1" customWidth="1"/>
    <col min="14086" max="14086" width="3.85546875" style="1" customWidth="1"/>
    <col min="14087" max="14087" width="7" style="1" customWidth="1"/>
    <col min="14088" max="14088" width="6.85546875" style="1" customWidth="1"/>
    <col min="14089" max="14089" width="4" style="1" customWidth="1"/>
    <col min="14090" max="14097" width="10.85546875" style="1" customWidth="1"/>
    <col min="14098" max="14098" width="0.5703125" style="1" customWidth="1"/>
    <col min="14099" max="14297" width="11.42578125" style="1"/>
    <col min="14298" max="14298" width="2.85546875" style="1" customWidth="1"/>
    <col min="14299" max="14302" width="2.7109375" style="1" customWidth="1"/>
    <col min="14303" max="14303" width="2.85546875" style="1" customWidth="1"/>
    <col min="14304" max="14306" width="2.7109375" style="1" customWidth="1"/>
    <col min="14307" max="14307" width="2.42578125" style="1" customWidth="1"/>
    <col min="14308" max="14308" width="0.28515625" style="1" customWidth="1"/>
    <col min="14309" max="14309" width="1" style="1" customWidth="1"/>
    <col min="14310" max="14310" width="1.5703125" style="1" customWidth="1"/>
    <col min="14311" max="14323" width="2.7109375" style="1" customWidth="1"/>
    <col min="14324" max="14324" width="2.42578125" style="1" customWidth="1"/>
    <col min="14325" max="14325" width="0.28515625" style="1" customWidth="1"/>
    <col min="14326" max="14326" width="1.85546875" style="1" customWidth="1"/>
    <col min="14327" max="14327" width="0.85546875" style="1" customWidth="1"/>
    <col min="14328" max="14331" width="2.7109375" style="1" customWidth="1"/>
    <col min="14332" max="14332" width="3.28515625" style="1" customWidth="1"/>
    <col min="14333" max="14333" width="3.140625" style="1" customWidth="1"/>
    <col min="14334" max="14335" width="2.7109375" style="1" customWidth="1"/>
    <col min="14336" max="14337" width="0.85546875" style="1" customWidth="1"/>
    <col min="14338" max="14338" width="1" style="1" customWidth="1"/>
    <col min="14339" max="14341" width="10.85546875" style="1" customWidth="1"/>
    <col min="14342" max="14342" width="3.85546875" style="1" customWidth="1"/>
    <col min="14343" max="14343" width="7" style="1" customWidth="1"/>
    <col min="14344" max="14344" width="6.85546875" style="1" customWidth="1"/>
    <col min="14345" max="14345" width="4" style="1" customWidth="1"/>
    <col min="14346" max="14353" width="10.85546875" style="1" customWidth="1"/>
    <col min="14354" max="14354" width="0.5703125" style="1" customWidth="1"/>
    <col min="14355" max="14553" width="11.42578125" style="1"/>
    <col min="14554" max="14554" width="2.85546875" style="1" customWidth="1"/>
    <col min="14555" max="14558" width="2.7109375" style="1" customWidth="1"/>
    <col min="14559" max="14559" width="2.85546875" style="1" customWidth="1"/>
    <col min="14560" max="14562" width="2.7109375" style="1" customWidth="1"/>
    <col min="14563" max="14563" width="2.42578125" style="1" customWidth="1"/>
    <col min="14564" max="14564" width="0.28515625" style="1" customWidth="1"/>
    <col min="14565" max="14565" width="1" style="1" customWidth="1"/>
    <col min="14566" max="14566" width="1.5703125" style="1" customWidth="1"/>
    <col min="14567" max="14579" width="2.7109375" style="1" customWidth="1"/>
    <col min="14580" max="14580" width="2.42578125" style="1" customWidth="1"/>
    <col min="14581" max="14581" width="0.28515625" style="1" customWidth="1"/>
    <col min="14582" max="14582" width="1.85546875" style="1" customWidth="1"/>
    <col min="14583" max="14583" width="0.85546875" style="1" customWidth="1"/>
    <col min="14584" max="14587" width="2.7109375" style="1" customWidth="1"/>
    <col min="14588" max="14588" width="3.28515625" style="1" customWidth="1"/>
    <col min="14589" max="14589" width="3.140625" style="1" customWidth="1"/>
    <col min="14590" max="14591" width="2.7109375" style="1" customWidth="1"/>
    <col min="14592" max="14593" width="0.85546875" style="1" customWidth="1"/>
    <col min="14594" max="14594" width="1" style="1" customWidth="1"/>
    <col min="14595" max="14597" width="10.85546875" style="1" customWidth="1"/>
    <col min="14598" max="14598" width="3.85546875" style="1" customWidth="1"/>
    <col min="14599" max="14599" width="7" style="1" customWidth="1"/>
    <col min="14600" max="14600" width="6.85546875" style="1" customWidth="1"/>
    <col min="14601" max="14601" width="4" style="1" customWidth="1"/>
    <col min="14602" max="14609" width="10.85546875" style="1" customWidth="1"/>
    <col min="14610" max="14610" width="0.5703125" style="1" customWidth="1"/>
    <col min="14611" max="14809" width="11.42578125" style="1"/>
    <col min="14810" max="14810" width="2.85546875" style="1" customWidth="1"/>
    <col min="14811" max="14814" width="2.7109375" style="1" customWidth="1"/>
    <col min="14815" max="14815" width="2.85546875" style="1" customWidth="1"/>
    <col min="14816" max="14818" width="2.7109375" style="1" customWidth="1"/>
    <col min="14819" max="14819" width="2.42578125" style="1" customWidth="1"/>
    <col min="14820" max="14820" width="0.28515625" style="1" customWidth="1"/>
    <col min="14821" max="14821" width="1" style="1" customWidth="1"/>
    <col min="14822" max="14822" width="1.5703125" style="1" customWidth="1"/>
    <col min="14823" max="14835" width="2.7109375" style="1" customWidth="1"/>
    <col min="14836" max="14836" width="2.42578125" style="1" customWidth="1"/>
    <col min="14837" max="14837" width="0.28515625" style="1" customWidth="1"/>
    <col min="14838" max="14838" width="1.85546875" style="1" customWidth="1"/>
    <col min="14839" max="14839" width="0.85546875" style="1" customWidth="1"/>
    <col min="14840" max="14843" width="2.7109375" style="1" customWidth="1"/>
    <col min="14844" max="14844" width="3.28515625" style="1" customWidth="1"/>
    <col min="14845" max="14845" width="3.140625" style="1" customWidth="1"/>
    <col min="14846" max="14847" width="2.7109375" style="1" customWidth="1"/>
    <col min="14848" max="14849" width="0.85546875" style="1" customWidth="1"/>
    <col min="14850" max="14850" width="1" style="1" customWidth="1"/>
    <col min="14851" max="14853" width="10.85546875" style="1" customWidth="1"/>
    <col min="14854" max="14854" width="3.85546875" style="1" customWidth="1"/>
    <col min="14855" max="14855" width="7" style="1" customWidth="1"/>
    <col min="14856" max="14856" width="6.85546875" style="1" customWidth="1"/>
    <col min="14857" max="14857" width="4" style="1" customWidth="1"/>
    <col min="14858" max="14865" width="10.85546875" style="1" customWidth="1"/>
    <col min="14866" max="14866" width="0.5703125" style="1" customWidth="1"/>
    <col min="14867" max="15065" width="11.42578125" style="1"/>
    <col min="15066" max="15066" width="2.85546875" style="1" customWidth="1"/>
    <col min="15067" max="15070" width="2.7109375" style="1" customWidth="1"/>
    <col min="15071" max="15071" width="2.85546875" style="1" customWidth="1"/>
    <col min="15072" max="15074" width="2.7109375" style="1" customWidth="1"/>
    <col min="15075" max="15075" width="2.42578125" style="1" customWidth="1"/>
    <col min="15076" max="15076" width="0.28515625" style="1" customWidth="1"/>
    <col min="15077" max="15077" width="1" style="1" customWidth="1"/>
    <col min="15078" max="15078" width="1.5703125" style="1" customWidth="1"/>
    <col min="15079" max="15091" width="2.7109375" style="1" customWidth="1"/>
    <col min="15092" max="15092" width="2.42578125" style="1" customWidth="1"/>
    <col min="15093" max="15093" width="0.28515625" style="1" customWidth="1"/>
    <col min="15094" max="15094" width="1.85546875" style="1" customWidth="1"/>
    <col min="15095" max="15095" width="0.85546875" style="1" customWidth="1"/>
    <col min="15096" max="15099" width="2.7109375" style="1" customWidth="1"/>
    <col min="15100" max="15100" width="3.28515625" style="1" customWidth="1"/>
    <col min="15101" max="15101" width="3.140625" style="1" customWidth="1"/>
    <col min="15102" max="15103" width="2.7109375" style="1" customWidth="1"/>
    <col min="15104" max="15105" width="0.85546875" style="1" customWidth="1"/>
    <col min="15106" max="15106" width="1" style="1" customWidth="1"/>
    <col min="15107" max="15109" width="10.85546875" style="1" customWidth="1"/>
    <col min="15110" max="15110" width="3.85546875" style="1" customWidth="1"/>
    <col min="15111" max="15111" width="7" style="1" customWidth="1"/>
    <col min="15112" max="15112" width="6.85546875" style="1" customWidth="1"/>
    <col min="15113" max="15113" width="4" style="1" customWidth="1"/>
    <col min="15114" max="15121" width="10.85546875" style="1" customWidth="1"/>
    <col min="15122" max="15122" width="0.5703125" style="1" customWidth="1"/>
    <col min="15123" max="15321" width="11.42578125" style="1"/>
    <col min="15322" max="15322" width="2.85546875" style="1" customWidth="1"/>
    <col min="15323" max="15326" width="2.7109375" style="1" customWidth="1"/>
    <col min="15327" max="15327" width="2.85546875" style="1" customWidth="1"/>
    <col min="15328" max="15330" width="2.7109375" style="1" customWidth="1"/>
    <col min="15331" max="15331" width="2.42578125" style="1" customWidth="1"/>
    <col min="15332" max="15332" width="0.28515625" style="1" customWidth="1"/>
    <col min="15333" max="15333" width="1" style="1" customWidth="1"/>
    <col min="15334" max="15334" width="1.5703125" style="1" customWidth="1"/>
    <col min="15335" max="15347" width="2.7109375" style="1" customWidth="1"/>
    <col min="15348" max="15348" width="2.42578125" style="1" customWidth="1"/>
    <col min="15349" max="15349" width="0.28515625" style="1" customWidth="1"/>
    <col min="15350" max="15350" width="1.85546875" style="1" customWidth="1"/>
    <col min="15351" max="15351" width="0.85546875" style="1" customWidth="1"/>
    <col min="15352" max="15355" width="2.7109375" style="1" customWidth="1"/>
    <col min="15356" max="15356" width="3.28515625" style="1" customWidth="1"/>
    <col min="15357" max="15357" width="3.140625" style="1" customWidth="1"/>
    <col min="15358" max="15359" width="2.7109375" style="1" customWidth="1"/>
    <col min="15360" max="15361" width="0.85546875" style="1" customWidth="1"/>
    <col min="15362" max="15362" width="1" style="1" customWidth="1"/>
    <col min="15363" max="15365" width="10.85546875" style="1" customWidth="1"/>
    <col min="15366" max="15366" width="3.85546875" style="1" customWidth="1"/>
    <col min="15367" max="15367" width="7" style="1" customWidth="1"/>
    <col min="15368" max="15368" width="6.85546875" style="1" customWidth="1"/>
    <col min="15369" max="15369" width="4" style="1" customWidth="1"/>
    <col min="15370" max="15377" width="10.85546875" style="1" customWidth="1"/>
    <col min="15378" max="15378" width="0.5703125" style="1" customWidth="1"/>
    <col min="15379" max="15577" width="11.42578125" style="1"/>
    <col min="15578" max="15578" width="2.85546875" style="1" customWidth="1"/>
    <col min="15579" max="15582" width="2.7109375" style="1" customWidth="1"/>
    <col min="15583" max="15583" width="2.85546875" style="1" customWidth="1"/>
    <col min="15584" max="15586" width="2.7109375" style="1" customWidth="1"/>
    <col min="15587" max="15587" width="2.42578125" style="1" customWidth="1"/>
    <col min="15588" max="15588" width="0.28515625" style="1" customWidth="1"/>
    <col min="15589" max="15589" width="1" style="1" customWidth="1"/>
    <col min="15590" max="15590" width="1.5703125" style="1" customWidth="1"/>
    <col min="15591" max="15603" width="2.7109375" style="1" customWidth="1"/>
    <col min="15604" max="15604" width="2.42578125" style="1" customWidth="1"/>
    <col min="15605" max="15605" width="0.28515625" style="1" customWidth="1"/>
    <col min="15606" max="15606" width="1.85546875" style="1" customWidth="1"/>
    <col min="15607" max="15607" width="0.85546875" style="1" customWidth="1"/>
    <col min="15608" max="15611" width="2.7109375" style="1" customWidth="1"/>
    <col min="15612" max="15612" width="3.28515625" style="1" customWidth="1"/>
    <col min="15613" max="15613" width="3.140625" style="1" customWidth="1"/>
    <col min="15614" max="15615" width="2.7109375" style="1" customWidth="1"/>
    <col min="15616" max="15617" width="0.85546875" style="1" customWidth="1"/>
    <col min="15618" max="15618" width="1" style="1" customWidth="1"/>
    <col min="15619" max="15621" width="10.85546875" style="1" customWidth="1"/>
    <col min="15622" max="15622" width="3.85546875" style="1" customWidth="1"/>
    <col min="15623" max="15623" width="7" style="1" customWidth="1"/>
    <col min="15624" max="15624" width="6.85546875" style="1" customWidth="1"/>
    <col min="15625" max="15625" width="4" style="1" customWidth="1"/>
    <col min="15626" max="15633" width="10.85546875" style="1" customWidth="1"/>
    <col min="15634" max="15634" width="0.5703125" style="1" customWidth="1"/>
    <col min="15635" max="15833" width="11.42578125" style="1"/>
    <col min="15834" max="15834" width="2.85546875" style="1" customWidth="1"/>
    <col min="15835" max="15838" width="2.7109375" style="1" customWidth="1"/>
    <col min="15839" max="15839" width="2.85546875" style="1" customWidth="1"/>
    <col min="15840" max="15842" width="2.7109375" style="1" customWidth="1"/>
    <col min="15843" max="15843" width="2.42578125" style="1" customWidth="1"/>
    <col min="15844" max="15844" width="0.28515625" style="1" customWidth="1"/>
    <col min="15845" max="15845" width="1" style="1" customWidth="1"/>
    <col min="15846" max="15846" width="1.5703125" style="1" customWidth="1"/>
    <col min="15847" max="15859" width="2.7109375" style="1" customWidth="1"/>
    <col min="15860" max="15860" width="2.42578125" style="1" customWidth="1"/>
    <col min="15861" max="15861" width="0.28515625" style="1" customWidth="1"/>
    <col min="15862" max="15862" width="1.85546875" style="1" customWidth="1"/>
    <col min="15863" max="15863" width="0.85546875" style="1" customWidth="1"/>
    <col min="15864" max="15867" width="2.7109375" style="1" customWidth="1"/>
    <col min="15868" max="15868" width="3.28515625" style="1" customWidth="1"/>
    <col min="15869" max="15869" width="3.140625" style="1" customWidth="1"/>
    <col min="15870" max="15871" width="2.7109375" style="1" customWidth="1"/>
    <col min="15872" max="15873" width="0.85546875" style="1" customWidth="1"/>
    <col min="15874" max="15874" width="1" style="1" customWidth="1"/>
    <col min="15875" max="15877" width="10.85546875" style="1" customWidth="1"/>
    <col min="15878" max="15878" width="3.85546875" style="1" customWidth="1"/>
    <col min="15879" max="15879" width="7" style="1" customWidth="1"/>
    <col min="15880" max="15880" width="6.85546875" style="1" customWidth="1"/>
    <col min="15881" max="15881" width="4" style="1" customWidth="1"/>
    <col min="15882" max="15889" width="10.85546875" style="1" customWidth="1"/>
    <col min="15890" max="15890" width="0.5703125" style="1" customWidth="1"/>
    <col min="15891" max="16089" width="11.42578125" style="1"/>
    <col min="16090" max="16090" width="2.85546875" style="1" customWidth="1"/>
    <col min="16091" max="16094" width="2.7109375" style="1" customWidth="1"/>
    <col min="16095" max="16095" width="2.85546875" style="1" customWidth="1"/>
    <col min="16096" max="16098" width="2.7109375" style="1" customWidth="1"/>
    <col min="16099" max="16099" width="2.42578125" style="1" customWidth="1"/>
    <col min="16100" max="16100" width="0.28515625" style="1" customWidth="1"/>
    <col min="16101" max="16101" width="1" style="1" customWidth="1"/>
    <col min="16102" max="16102" width="1.5703125" style="1" customWidth="1"/>
    <col min="16103" max="16115" width="2.7109375" style="1" customWidth="1"/>
    <col min="16116" max="16116" width="2.42578125" style="1" customWidth="1"/>
    <col min="16117" max="16117" width="0.28515625" style="1" customWidth="1"/>
    <col min="16118" max="16118" width="1.85546875" style="1" customWidth="1"/>
    <col min="16119" max="16119" width="0.85546875" style="1" customWidth="1"/>
    <col min="16120" max="16123" width="2.7109375" style="1" customWidth="1"/>
    <col min="16124" max="16124" width="3.28515625" style="1" customWidth="1"/>
    <col min="16125" max="16125" width="3.140625" style="1" customWidth="1"/>
    <col min="16126" max="16127" width="2.7109375" style="1" customWidth="1"/>
    <col min="16128" max="16129" width="0.85546875" style="1" customWidth="1"/>
    <col min="16130" max="16130" width="1" style="1" customWidth="1"/>
    <col min="16131" max="16133" width="10.85546875" style="1" customWidth="1"/>
    <col min="16134" max="16134" width="3.85546875" style="1" customWidth="1"/>
    <col min="16135" max="16135" width="7" style="1" customWidth="1"/>
    <col min="16136" max="16136" width="6.85546875" style="1" customWidth="1"/>
    <col min="16137" max="16137" width="4" style="1" customWidth="1"/>
    <col min="16138" max="16145" width="10.85546875" style="1" customWidth="1"/>
    <col min="16146" max="16146" width="0.5703125" style="1" customWidth="1"/>
    <col min="16147" max="16384" width="11.42578125" style="1"/>
  </cols>
  <sheetData>
    <row r="1" spans="1:23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3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38"/>
    </row>
    <row r="3" spans="1:23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8"/>
    </row>
    <row r="4" spans="1:23" ht="7.5" customHeight="1" x14ac:dyDescent="0.25"/>
    <row r="5" spans="1:23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3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f>+I7+I8</f>
        <v>100646413500</v>
      </c>
      <c r="J6" s="6">
        <f>+J7+J8</f>
        <v>96777060057.300003</v>
      </c>
      <c r="K6" s="6">
        <f>+K7+K8</f>
        <v>3620722459.3299999</v>
      </c>
      <c r="L6" s="6">
        <f>+L7+L8</f>
        <v>208687728</v>
      </c>
      <c r="M6" s="6">
        <f t="shared" ref="M6:U6" si="2">+M7+M8</f>
        <v>49563459951</v>
      </c>
      <c r="N6" s="6">
        <f t="shared" si="2"/>
        <v>47213600106.300003</v>
      </c>
      <c r="O6" s="6">
        <f t="shared" si="2"/>
        <v>42144260019.779999</v>
      </c>
      <c r="P6" s="6">
        <f t="shared" si="2"/>
        <v>7419199931.2200003</v>
      </c>
      <c r="Q6" s="6">
        <f t="shared" si="2"/>
        <v>42087617754.779999</v>
      </c>
      <c r="R6" s="6">
        <f t="shared" si="2"/>
        <v>56642265</v>
      </c>
      <c r="S6" s="6">
        <f t="shared" si="2"/>
        <v>42087617754.779999</v>
      </c>
      <c r="T6" s="6">
        <f t="shared" si="2"/>
        <v>0</v>
      </c>
      <c r="U6" s="6">
        <f t="shared" si="2"/>
        <v>105288688</v>
      </c>
      <c r="W6" s="47"/>
    </row>
    <row r="7" spans="1:23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f t="shared" si="0"/>
        <v>0</v>
      </c>
      <c r="H7" s="15">
        <f>+H9+H48+H120</f>
        <v>-1881681500</v>
      </c>
      <c r="I7" s="15">
        <f>99103317516.63+I127</f>
        <v>99351948500</v>
      </c>
      <c r="J7" s="15">
        <v>95533780204.5</v>
      </c>
      <c r="K7" s="15">
        <v>3569537312.1300001</v>
      </c>
      <c r="L7" s="15">
        <v>208687728</v>
      </c>
      <c r="M7" s="15">
        <v>49145903163.199997</v>
      </c>
      <c r="N7" s="15">
        <v>46387877041.300003</v>
      </c>
      <c r="O7" s="15">
        <v>41875697827.139999</v>
      </c>
      <c r="P7" s="15">
        <v>7270205336.0600004</v>
      </c>
      <c r="Q7" s="15">
        <v>41819418562.139999</v>
      </c>
      <c r="R7" s="15">
        <v>56279265</v>
      </c>
      <c r="S7" s="15">
        <v>41819418562.139999</v>
      </c>
      <c r="T7" s="39">
        <v>0</v>
      </c>
      <c r="U7" s="15">
        <v>105288688</v>
      </c>
    </row>
    <row r="8" spans="1:23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1243279852.8</v>
      </c>
      <c r="K8" s="15">
        <v>51185147.200000003</v>
      </c>
      <c r="L8" s="39">
        <v>0</v>
      </c>
      <c r="M8" s="15">
        <v>417556787.80000001</v>
      </c>
      <c r="N8" s="15">
        <v>825723065</v>
      </c>
      <c r="O8" s="15">
        <v>268562192.63999999</v>
      </c>
      <c r="P8" s="15">
        <v>148994595.16</v>
      </c>
      <c r="Q8" s="15">
        <v>268199192.63999999</v>
      </c>
      <c r="R8" s="15">
        <v>363000</v>
      </c>
      <c r="S8" s="15">
        <v>268199192.63999999</v>
      </c>
      <c r="T8" s="39">
        <v>0</v>
      </c>
      <c r="U8" s="15" t="s">
        <v>325</v>
      </c>
    </row>
    <row r="9" spans="1:23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v>86455621502</v>
      </c>
      <c r="J9" s="15">
        <v>85075289087.929993</v>
      </c>
      <c r="K9" s="15">
        <v>1380332414.0699999</v>
      </c>
      <c r="L9" s="39">
        <v>0</v>
      </c>
      <c r="M9" s="15">
        <v>40536132727.93</v>
      </c>
      <c r="N9" s="15">
        <v>44539156360</v>
      </c>
      <c r="O9" s="15">
        <v>37353657575.919998</v>
      </c>
      <c r="P9" s="15">
        <v>3182475152.0100002</v>
      </c>
      <c r="Q9" s="15">
        <v>37353657575.919998</v>
      </c>
      <c r="R9" s="39">
        <v>0</v>
      </c>
      <c r="S9" s="15">
        <v>37353657575.919998</v>
      </c>
      <c r="T9" s="39">
        <v>0</v>
      </c>
      <c r="U9" s="15">
        <v>44758647</v>
      </c>
    </row>
    <row r="10" spans="1:23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v>86455621502</v>
      </c>
      <c r="J10" s="15">
        <v>85075289087.929993</v>
      </c>
      <c r="K10" s="15">
        <v>1380332414.0699999</v>
      </c>
      <c r="L10" s="39">
        <v>0</v>
      </c>
      <c r="M10" s="15">
        <v>40536132727.93</v>
      </c>
      <c r="N10" s="15">
        <v>44539156360</v>
      </c>
      <c r="O10" s="15">
        <v>37353657575.919998</v>
      </c>
      <c r="P10" s="15">
        <v>3182475152.0100002</v>
      </c>
      <c r="Q10" s="15">
        <v>37353657575.919998</v>
      </c>
      <c r="R10" s="39">
        <v>0</v>
      </c>
      <c r="S10" s="15">
        <v>37353657575.919998</v>
      </c>
      <c r="T10" s="39">
        <v>0</v>
      </c>
      <c r="U10" s="15">
        <v>44758647</v>
      </c>
    </row>
    <row r="11" spans="1:23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v>58404134251</v>
      </c>
      <c r="J11" s="15">
        <v>58404134251</v>
      </c>
      <c r="K11" s="39">
        <v>0</v>
      </c>
      <c r="L11" s="40">
        <v>0</v>
      </c>
      <c r="M11" s="15">
        <v>25754660782</v>
      </c>
      <c r="N11" s="15">
        <v>32649473469</v>
      </c>
      <c r="O11" s="15">
        <v>25548627700.299999</v>
      </c>
      <c r="P11" s="15">
        <v>206033081.69999999</v>
      </c>
      <c r="Q11" s="15">
        <v>25548627700.299999</v>
      </c>
      <c r="R11" s="39">
        <v>0</v>
      </c>
      <c r="S11" s="15">
        <v>25548627700.299999</v>
      </c>
      <c r="T11" s="39">
        <v>0</v>
      </c>
      <c r="U11" s="15">
        <v>44758647</v>
      </c>
    </row>
    <row r="12" spans="1:23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11196466077</v>
      </c>
      <c r="H12" s="15">
        <v>0</v>
      </c>
      <c r="I12" s="15">
        <v>45765466077</v>
      </c>
      <c r="J12" s="15">
        <v>45765466077</v>
      </c>
      <c r="K12" s="39">
        <v>0</v>
      </c>
      <c r="L12" s="40">
        <v>0</v>
      </c>
      <c r="M12" s="16">
        <v>22619772309</v>
      </c>
      <c r="N12" s="15">
        <v>23145693768</v>
      </c>
      <c r="O12" s="15">
        <v>22449864283.389999</v>
      </c>
      <c r="P12" s="15">
        <v>169908025.61000001</v>
      </c>
      <c r="Q12" s="15">
        <v>22449864283.389999</v>
      </c>
      <c r="R12" s="39">
        <v>0</v>
      </c>
      <c r="S12" s="15">
        <v>22449864283.389999</v>
      </c>
      <c r="T12" s="39">
        <v>0</v>
      </c>
      <c r="U12" s="15">
        <v>44310512</v>
      </c>
    </row>
    <row r="13" spans="1:23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10946466077</v>
      </c>
      <c r="H13" s="18">
        <v>0</v>
      </c>
      <c r="I13" s="18">
        <v>43338466077</v>
      </c>
      <c r="J13" s="18">
        <v>43338466077</v>
      </c>
      <c r="K13" s="41">
        <v>0</v>
      </c>
      <c r="L13" s="42">
        <v>0</v>
      </c>
      <c r="M13" s="19">
        <v>21012885306</v>
      </c>
      <c r="N13" s="18">
        <v>22325580771</v>
      </c>
      <c r="O13" s="18">
        <v>20890538489.290001</v>
      </c>
      <c r="P13" s="18">
        <v>122346816.70999999</v>
      </c>
      <c r="Q13" s="18">
        <v>20890538489.290001</v>
      </c>
      <c r="R13" s="41">
        <v>0</v>
      </c>
      <c r="S13" s="18">
        <v>20890538489.290001</v>
      </c>
      <c r="T13" s="41">
        <v>0</v>
      </c>
      <c r="U13" s="18">
        <v>840610</v>
      </c>
    </row>
    <row r="14" spans="1:23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0</v>
      </c>
      <c r="H14" s="18">
        <v>0</v>
      </c>
      <c r="I14" s="18">
        <v>1927000000</v>
      </c>
      <c r="J14" s="18">
        <v>1927000000</v>
      </c>
      <c r="K14" s="41">
        <v>0</v>
      </c>
      <c r="L14" s="42">
        <v>0</v>
      </c>
      <c r="M14" s="19">
        <v>1313509931</v>
      </c>
      <c r="N14" s="18">
        <v>613490069</v>
      </c>
      <c r="O14" s="18">
        <v>1306073677.72</v>
      </c>
      <c r="P14" s="18">
        <v>7436253.2800000003</v>
      </c>
      <c r="Q14" s="18">
        <v>1306073677.72</v>
      </c>
      <c r="R14" s="41">
        <v>0</v>
      </c>
      <c r="S14" s="18">
        <v>1306073677.72</v>
      </c>
      <c r="T14" s="41">
        <v>0</v>
      </c>
      <c r="U14" s="41">
        <v>0</v>
      </c>
    </row>
    <row r="15" spans="1:23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500000000</v>
      </c>
      <c r="K15" s="41">
        <v>0</v>
      </c>
      <c r="L15" s="42">
        <v>0</v>
      </c>
      <c r="M15" s="19">
        <v>293377072</v>
      </c>
      <c r="N15" s="18">
        <v>206622928</v>
      </c>
      <c r="O15" s="18">
        <v>253252116.38</v>
      </c>
      <c r="P15" s="18">
        <v>40124955.619999997</v>
      </c>
      <c r="Q15" s="18">
        <v>253252116.38</v>
      </c>
      <c r="R15" s="41">
        <v>0</v>
      </c>
      <c r="S15" s="18">
        <v>253252116.38</v>
      </c>
      <c r="T15" s="41">
        <v>0</v>
      </c>
      <c r="U15" s="18">
        <v>43469902</v>
      </c>
    </row>
    <row r="16" spans="1:23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39">
        <v>0</v>
      </c>
      <c r="L16" s="40">
        <v>0</v>
      </c>
      <c r="M16" s="16">
        <v>432511059</v>
      </c>
      <c r="N16" s="15">
        <v>524100302</v>
      </c>
      <c r="O16" s="15">
        <v>429674742.05000001</v>
      </c>
      <c r="P16" s="15">
        <v>2836316.95</v>
      </c>
      <c r="Q16" s="15">
        <v>429674742.05000001</v>
      </c>
      <c r="R16" s="39">
        <v>0</v>
      </c>
      <c r="S16" s="15">
        <v>429674742.05000001</v>
      </c>
      <c r="T16" s="39">
        <v>0</v>
      </c>
      <c r="U16" s="39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202837373</v>
      </c>
      <c r="H17" s="18">
        <v>0</v>
      </c>
      <c r="I17" s="18">
        <v>617837373</v>
      </c>
      <c r="J17" s="18">
        <v>617837373</v>
      </c>
      <c r="K17" s="41">
        <v>0</v>
      </c>
      <c r="L17" s="42">
        <v>0</v>
      </c>
      <c r="M17" s="19">
        <v>234683543</v>
      </c>
      <c r="N17" s="18">
        <v>383153830</v>
      </c>
      <c r="O17" s="18">
        <v>233096886.84999999</v>
      </c>
      <c r="P17" s="18">
        <v>1586656.15</v>
      </c>
      <c r="Q17" s="18">
        <v>233096886.84999999</v>
      </c>
      <c r="R17" s="41">
        <v>0</v>
      </c>
      <c r="S17" s="18">
        <v>233096886.84999999</v>
      </c>
      <c r="T17" s="41">
        <v>0</v>
      </c>
      <c r="U17" s="41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8773988</v>
      </c>
      <c r="H18" s="18">
        <v>0</v>
      </c>
      <c r="I18" s="18">
        <v>338773988</v>
      </c>
      <c r="J18" s="18">
        <v>338773988</v>
      </c>
      <c r="K18" s="41">
        <v>0</v>
      </c>
      <c r="L18" s="42">
        <v>0</v>
      </c>
      <c r="M18" s="19">
        <v>197827516</v>
      </c>
      <c r="N18" s="18">
        <v>140946472</v>
      </c>
      <c r="O18" s="18">
        <v>196577855.19999999</v>
      </c>
      <c r="P18" s="18">
        <v>1249660.8</v>
      </c>
      <c r="Q18" s="18">
        <v>196577855.19999999</v>
      </c>
      <c r="R18" s="41">
        <v>0</v>
      </c>
      <c r="S18" s="18">
        <v>196577855.19999999</v>
      </c>
      <c r="T18" s="41">
        <v>0</v>
      </c>
      <c r="U18" s="41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39">
        <v>0</v>
      </c>
      <c r="L19" s="40">
        <v>0</v>
      </c>
      <c r="M19" s="16">
        <v>2199424628</v>
      </c>
      <c r="N19" s="15">
        <v>8556833034</v>
      </c>
      <c r="O19" s="15">
        <v>2169442530.4699998</v>
      </c>
      <c r="P19" s="15">
        <v>29982097.530000001</v>
      </c>
      <c r="Q19" s="15">
        <v>2169442530.4699998</v>
      </c>
      <c r="R19" s="39">
        <v>0</v>
      </c>
      <c r="S19" s="15">
        <v>2169442530.4699998</v>
      </c>
      <c r="T19" s="39">
        <v>0</v>
      </c>
      <c r="U19" s="15">
        <v>367780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190802156</v>
      </c>
      <c r="H20" s="18">
        <v>0</v>
      </c>
      <c r="I20" s="18">
        <v>1340802156</v>
      </c>
      <c r="J20" s="18">
        <v>1340802156</v>
      </c>
      <c r="K20" s="41">
        <v>0</v>
      </c>
      <c r="L20" s="42">
        <v>0</v>
      </c>
      <c r="M20" s="19">
        <v>617562911</v>
      </c>
      <c r="N20" s="18">
        <v>723239245</v>
      </c>
      <c r="O20" s="18">
        <v>613205408.99000001</v>
      </c>
      <c r="P20" s="18">
        <v>4357502.01</v>
      </c>
      <c r="Q20" s="18">
        <v>613205408.99000001</v>
      </c>
      <c r="R20" s="41">
        <v>0</v>
      </c>
      <c r="S20" s="18">
        <v>613205408.99000001</v>
      </c>
      <c r="T20" s="41">
        <v>0</v>
      </c>
      <c r="U20" s="41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41">
        <v>0</v>
      </c>
      <c r="L21" s="42">
        <v>0</v>
      </c>
      <c r="M21" s="19">
        <v>120369397</v>
      </c>
      <c r="N21" s="18">
        <v>132483462</v>
      </c>
      <c r="O21" s="18">
        <v>119530308.62</v>
      </c>
      <c r="P21" s="18">
        <v>839088.38</v>
      </c>
      <c r="Q21" s="18">
        <v>119530308.62</v>
      </c>
      <c r="R21" s="41">
        <v>0</v>
      </c>
      <c r="S21" s="18">
        <v>119530308.62</v>
      </c>
      <c r="T21" s="41">
        <v>0</v>
      </c>
      <c r="U21" s="41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41">
        <v>0</v>
      </c>
      <c r="L22" s="42">
        <v>0</v>
      </c>
      <c r="M22" s="19">
        <v>19474756</v>
      </c>
      <c r="N22" s="18">
        <v>22359764</v>
      </c>
      <c r="O22" s="18">
        <v>19320892.879999999</v>
      </c>
      <c r="P22" s="18">
        <v>153863.12</v>
      </c>
      <c r="Q22" s="18">
        <v>19320892.879999999</v>
      </c>
      <c r="R22" s="41">
        <v>0</v>
      </c>
      <c r="S22" s="18">
        <v>19320892.879999999</v>
      </c>
      <c r="T22" s="41">
        <v>0</v>
      </c>
      <c r="U22" s="41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41">
        <v>0</v>
      </c>
      <c r="L23" s="42">
        <v>0</v>
      </c>
      <c r="M23" s="19">
        <v>10715212</v>
      </c>
      <c r="N23" s="18">
        <v>19284788</v>
      </c>
      <c r="O23" s="18">
        <v>10598550.970000001</v>
      </c>
      <c r="P23" s="18">
        <v>116661.03</v>
      </c>
      <c r="Q23" s="18">
        <v>10598550.970000001</v>
      </c>
      <c r="R23" s="41">
        <v>0</v>
      </c>
      <c r="S23" s="18">
        <v>10598550.970000001</v>
      </c>
      <c r="T23" s="41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41">
        <v>0</v>
      </c>
      <c r="L24" s="42">
        <v>0</v>
      </c>
      <c r="M24" s="19">
        <v>57694081</v>
      </c>
      <c r="N24" s="18">
        <v>1949250450</v>
      </c>
      <c r="O24" s="18">
        <v>50141874.009999998</v>
      </c>
      <c r="P24" s="18">
        <v>7552206.9900000002</v>
      </c>
      <c r="Q24" s="18">
        <v>50141874.009999998</v>
      </c>
      <c r="R24" s="41">
        <v>0</v>
      </c>
      <c r="S24" s="18">
        <v>50141874.009999998</v>
      </c>
      <c r="T24" s="41">
        <v>0</v>
      </c>
      <c r="U24" s="41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268372220</v>
      </c>
      <c r="H25" s="18">
        <v>0</v>
      </c>
      <c r="I25" s="18">
        <v>2033372220</v>
      </c>
      <c r="J25" s="18">
        <v>2033372220</v>
      </c>
      <c r="K25" s="41">
        <v>0</v>
      </c>
      <c r="L25" s="42">
        <v>0</v>
      </c>
      <c r="M25" s="19">
        <v>981380984</v>
      </c>
      <c r="N25" s="18">
        <v>1051991236</v>
      </c>
      <c r="O25" s="18">
        <v>974523185.33000004</v>
      </c>
      <c r="P25" s="18">
        <v>6857798.6699999999</v>
      </c>
      <c r="Q25" s="18">
        <v>974523185.33000004</v>
      </c>
      <c r="R25" s="41">
        <v>0</v>
      </c>
      <c r="S25" s="18">
        <v>974523185.33000004</v>
      </c>
      <c r="T25" s="41">
        <v>0</v>
      </c>
      <c r="U25" s="41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2376692125</v>
      </c>
      <c r="H26" s="18">
        <v>0</v>
      </c>
      <c r="I26" s="18">
        <v>4298692125</v>
      </c>
      <c r="J26" s="18">
        <v>4298692125</v>
      </c>
      <c r="K26" s="41">
        <v>0</v>
      </c>
      <c r="L26" s="42">
        <v>0</v>
      </c>
      <c r="M26" s="19">
        <v>47718565</v>
      </c>
      <c r="N26" s="18">
        <v>4250973560</v>
      </c>
      <c r="O26" s="18">
        <v>40189388.350000001</v>
      </c>
      <c r="P26" s="18">
        <v>7529176.6500000004</v>
      </c>
      <c r="Q26" s="18">
        <v>40189388.350000001</v>
      </c>
      <c r="R26" s="41">
        <v>0</v>
      </c>
      <c r="S26" s="18">
        <v>40189388.350000001</v>
      </c>
      <c r="T26" s="41">
        <v>0</v>
      </c>
      <c r="U26" s="41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83413064</v>
      </c>
      <c r="H27" s="18">
        <v>0</v>
      </c>
      <c r="I27" s="18">
        <v>691413064</v>
      </c>
      <c r="J27" s="18">
        <v>691413064</v>
      </c>
      <c r="K27" s="41">
        <v>0</v>
      </c>
      <c r="L27" s="42">
        <v>0</v>
      </c>
      <c r="M27" s="19">
        <v>314096584</v>
      </c>
      <c r="N27" s="18">
        <v>377316480</v>
      </c>
      <c r="O27" s="18">
        <v>311759827.31999999</v>
      </c>
      <c r="P27" s="18">
        <v>2336756.6800000002</v>
      </c>
      <c r="Q27" s="18">
        <v>311759827.31999999</v>
      </c>
      <c r="R27" s="41">
        <v>0</v>
      </c>
      <c r="S27" s="18">
        <v>311759827.31999999</v>
      </c>
      <c r="T27" s="41">
        <v>0</v>
      </c>
      <c r="U27" s="41">
        <v>0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41">
        <v>0</v>
      </c>
      <c r="L28" s="42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41">
        <v>0</v>
      </c>
      <c r="S28" s="18">
        <v>30173094</v>
      </c>
      <c r="T28" s="41">
        <v>0</v>
      </c>
      <c r="U28" s="41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925799151</v>
      </c>
      <c r="K29" s="39">
        <v>0</v>
      </c>
      <c r="L29" s="40">
        <v>0</v>
      </c>
      <c r="M29" s="16">
        <v>502952786</v>
      </c>
      <c r="N29" s="15">
        <v>422846365</v>
      </c>
      <c r="O29" s="15">
        <v>499646144.38999999</v>
      </c>
      <c r="P29" s="15">
        <v>3306641.61</v>
      </c>
      <c r="Q29" s="15">
        <v>499646144.38999999</v>
      </c>
      <c r="R29" s="39">
        <v>0</v>
      </c>
      <c r="S29" s="15">
        <v>499646144.38999999</v>
      </c>
      <c r="T29" s="39">
        <v>0</v>
      </c>
      <c r="U29" s="15">
        <v>80355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41">
        <v>0</v>
      </c>
      <c r="L30" s="42">
        <v>0</v>
      </c>
      <c r="M30" s="19">
        <v>33084874</v>
      </c>
      <c r="N30" s="18">
        <v>50681484</v>
      </c>
      <c r="O30" s="18">
        <v>32818464.739999998</v>
      </c>
      <c r="P30" s="18">
        <v>266409.26</v>
      </c>
      <c r="Q30" s="18">
        <v>32818464.739999998</v>
      </c>
      <c r="R30" s="41">
        <v>0</v>
      </c>
      <c r="S30" s="18">
        <v>32818464.739999998</v>
      </c>
      <c r="T30" s="41">
        <v>0</v>
      </c>
      <c r="U30" s="41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608308402</v>
      </c>
      <c r="K31" s="41">
        <v>0</v>
      </c>
      <c r="L31" s="42">
        <v>0</v>
      </c>
      <c r="M31" s="19">
        <v>338876736</v>
      </c>
      <c r="N31" s="18">
        <v>269431666</v>
      </c>
      <c r="O31" s="18">
        <v>336727224.76999998</v>
      </c>
      <c r="P31" s="18">
        <v>2149511.23</v>
      </c>
      <c r="Q31" s="18">
        <v>336727224.76999998</v>
      </c>
      <c r="R31" s="41">
        <v>0</v>
      </c>
      <c r="S31" s="18">
        <v>336727224.76999998</v>
      </c>
      <c r="T31" s="41">
        <v>0</v>
      </c>
      <c r="U31" s="18">
        <v>80355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41">
        <v>0</v>
      </c>
      <c r="L32" s="42">
        <v>0</v>
      </c>
      <c r="M32" s="19">
        <v>130991176</v>
      </c>
      <c r="N32" s="18">
        <v>102733215</v>
      </c>
      <c r="O32" s="18">
        <v>130100454.88</v>
      </c>
      <c r="P32" s="18">
        <v>890721.12</v>
      </c>
      <c r="Q32" s="18">
        <v>130100454.88</v>
      </c>
      <c r="R32" s="41">
        <v>0</v>
      </c>
      <c r="S32" s="18">
        <v>130100454.88</v>
      </c>
      <c r="T32" s="41">
        <v>0</v>
      </c>
      <c r="U32" s="41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 t="s">
        <v>325</v>
      </c>
      <c r="J33" s="15" t="s">
        <v>325</v>
      </c>
      <c r="K33" s="39">
        <v>0</v>
      </c>
      <c r="L33" s="40">
        <v>0</v>
      </c>
      <c r="M33" s="40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5166925085.9300003</v>
      </c>
      <c r="K34" s="15">
        <v>1380332414.0699999</v>
      </c>
      <c r="L34" s="40">
        <v>0</v>
      </c>
      <c r="M34" s="16">
        <v>4643724447.9300003</v>
      </c>
      <c r="N34" s="15">
        <v>523200638</v>
      </c>
      <c r="O34" s="15">
        <v>1724795367.98</v>
      </c>
      <c r="P34" s="15">
        <v>2918929079.9499998</v>
      </c>
      <c r="Q34" s="15">
        <v>1724795367.98</v>
      </c>
      <c r="R34" s="39">
        <v>0</v>
      </c>
      <c r="S34" s="15">
        <v>1724795367.98</v>
      </c>
      <c r="T34" s="39">
        <v>0</v>
      </c>
      <c r="U34" s="39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4854438486</v>
      </c>
      <c r="K35" s="18">
        <v>899819014</v>
      </c>
      <c r="L35" s="42">
        <v>0</v>
      </c>
      <c r="M35" s="19">
        <v>4334993748</v>
      </c>
      <c r="N35" s="18">
        <v>519444738</v>
      </c>
      <c r="O35" s="18">
        <v>1614911595.3099999</v>
      </c>
      <c r="P35" s="18">
        <v>2720082152.6900001</v>
      </c>
      <c r="Q35" s="18">
        <v>1614911595.3099999</v>
      </c>
      <c r="R35" s="41">
        <v>0</v>
      </c>
      <c r="S35" s="18">
        <v>1614911595.3099999</v>
      </c>
      <c r="T35" s="41">
        <v>0</v>
      </c>
      <c r="U35" s="41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312486599.93000001</v>
      </c>
      <c r="K36" s="18">
        <v>480513400.06999999</v>
      </c>
      <c r="L36" s="42">
        <v>0</v>
      </c>
      <c r="M36" s="19">
        <v>308730699.93000001</v>
      </c>
      <c r="N36" s="18">
        <v>3755900</v>
      </c>
      <c r="O36" s="18">
        <v>109883772.67</v>
      </c>
      <c r="P36" s="18">
        <v>198846927.25999999</v>
      </c>
      <c r="Q36" s="18">
        <v>109883772.67</v>
      </c>
      <c r="R36" s="41">
        <v>0</v>
      </c>
      <c r="S36" s="18">
        <v>109883772.67</v>
      </c>
      <c r="T36" s="41">
        <v>0</v>
      </c>
      <c r="U36" s="41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39">
        <v>0</v>
      </c>
      <c r="L37" s="40">
        <v>0</v>
      </c>
      <c r="M37" s="16">
        <v>10137747498</v>
      </c>
      <c r="N37" s="15">
        <v>11366482253</v>
      </c>
      <c r="O37" s="15">
        <v>10080234507.639999</v>
      </c>
      <c r="P37" s="15">
        <v>57512990.359999999</v>
      </c>
      <c r="Q37" s="15">
        <v>10080234507.639999</v>
      </c>
      <c r="R37" s="39">
        <v>0</v>
      </c>
      <c r="S37" s="15">
        <v>10080234507.639999</v>
      </c>
      <c r="T37" s="39">
        <v>0</v>
      </c>
      <c r="U37" s="39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2030504362</v>
      </c>
      <c r="H38" s="15">
        <v>0</v>
      </c>
      <c r="I38" s="15">
        <v>9280504362</v>
      </c>
      <c r="J38" s="15">
        <v>9280504362</v>
      </c>
      <c r="K38" s="39">
        <v>0</v>
      </c>
      <c r="L38" s="40">
        <v>0</v>
      </c>
      <c r="M38" s="16">
        <v>4614703711</v>
      </c>
      <c r="N38" s="15">
        <v>4665800651</v>
      </c>
      <c r="O38" s="15">
        <v>4589984573.5699997</v>
      </c>
      <c r="P38" s="15">
        <v>24719137.43</v>
      </c>
      <c r="Q38" s="15">
        <v>4589984573.5699997</v>
      </c>
      <c r="R38" s="39">
        <v>0</v>
      </c>
      <c r="S38" s="15">
        <v>4589984573.5699997</v>
      </c>
      <c r="T38" s="39">
        <v>0</v>
      </c>
      <c r="U38" s="39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41">
        <v>0</v>
      </c>
      <c r="L39" s="42">
        <v>0</v>
      </c>
      <c r="M39" s="19">
        <v>982832636</v>
      </c>
      <c r="N39" s="18">
        <v>1079495296</v>
      </c>
      <c r="O39" s="18">
        <v>977141080</v>
      </c>
      <c r="P39" s="18">
        <v>5691556</v>
      </c>
      <c r="Q39" s="18">
        <v>977141080</v>
      </c>
      <c r="R39" s="41">
        <v>0</v>
      </c>
      <c r="S39" s="18">
        <v>977141080</v>
      </c>
      <c r="T39" s="41">
        <v>0</v>
      </c>
      <c r="U39" s="41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41">
        <v>0</v>
      </c>
      <c r="L40" s="42">
        <v>0</v>
      </c>
      <c r="M40" s="19">
        <v>1588944848</v>
      </c>
      <c r="N40" s="18">
        <v>1594098473</v>
      </c>
      <c r="O40" s="18">
        <v>1580564873.2</v>
      </c>
      <c r="P40" s="18">
        <v>8379974.7999999998</v>
      </c>
      <c r="Q40" s="18">
        <v>1580564873.2</v>
      </c>
      <c r="R40" s="41">
        <v>0</v>
      </c>
      <c r="S40" s="18">
        <v>1580564873.2</v>
      </c>
      <c r="T40" s="41">
        <v>0</v>
      </c>
      <c r="U40" s="41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942133109</v>
      </c>
      <c r="H41" s="18">
        <v>0</v>
      </c>
      <c r="I41" s="18">
        <v>4035133109</v>
      </c>
      <c r="J41" s="18">
        <v>4035133109</v>
      </c>
      <c r="K41" s="41">
        <v>0</v>
      </c>
      <c r="L41" s="42">
        <v>0</v>
      </c>
      <c r="M41" s="19">
        <v>2042926227</v>
      </c>
      <c r="N41" s="18">
        <v>1992206882</v>
      </c>
      <c r="O41" s="18">
        <v>2032278620.3699999</v>
      </c>
      <c r="P41" s="18">
        <v>10647606.630000001</v>
      </c>
      <c r="Q41" s="18">
        <v>2032278620.3699999</v>
      </c>
      <c r="R41" s="41">
        <v>0</v>
      </c>
      <c r="S41" s="18">
        <v>2032278620.3699999</v>
      </c>
      <c r="T41" s="41">
        <v>0</v>
      </c>
      <c r="U41" s="41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2976815475</v>
      </c>
      <c r="H42" s="15">
        <v>0</v>
      </c>
      <c r="I42" s="15">
        <v>9645815475</v>
      </c>
      <c r="J42" s="15">
        <v>9645815475</v>
      </c>
      <c r="K42" s="39">
        <v>0</v>
      </c>
      <c r="L42" s="40">
        <v>0</v>
      </c>
      <c r="M42" s="16">
        <v>4294485110</v>
      </c>
      <c r="N42" s="15">
        <v>5351330365</v>
      </c>
      <c r="O42" s="15">
        <v>4268805635.6700001</v>
      </c>
      <c r="P42" s="15">
        <v>25679474.329999998</v>
      </c>
      <c r="Q42" s="15">
        <v>4268805635.6700001</v>
      </c>
      <c r="R42" s="39">
        <v>0</v>
      </c>
      <c r="S42" s="15">
        <v>4268805635.6700001</v>
      </c>
      <c r="T42" s="39">
        <v>0</v>
      </c>
      <c r="U42" s="39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41">
        <v>0</v>
      </c>
      <c r="L43" s="42">
        <v>0</v>
      </c>
      <c r="M43" s="19">
        <v>2085061519</v>
      </c>
      <c r="N43" s="18">
        <v>2571854950</v>
      </c>
      <c r="O43" s="18">
        <v>2073384908.8199999</v>
      </c>
      <c r="P43" s="18">
        <v>11676610.18</v>
      </c>
      <c r="Q43" s="18">
        <v>2073384908.8199999</v>
      </c>
      <c r="R43" s="41">
        <v>0</v>
      </c>
      <c r="S43" s="18">
        <v>2073384908.8199999</v>
      </c>
      <c r="T43" s="41">
        <v>0</v>
      </c>
      <c r="U43" s="41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730615187</v>
      </c>
      <c r="H44" s="18">
        <v>0</v>
      </c>
      <c r="I44" s="18">
        <v>2513615187</v>
      </c>
      <c r="J44" s="18">
        <v>2513615187</v>
      </c>
      <c r="K44" s="41">
        <v>0</v>
      </c>
      <c r="L44" s="42">
        <v>0</v>
      </c>
      <c r="M44" s="19">
        <v>1295840503</v>
      </c>
      <c r="N44" s="18">
        <v>1217774684</v>
      </c>
      <c r="O44" s="18">
        <v>1289249700.8499999</v>
      </c>
      <c r="P44" s="18">
        <v>6590802.1500000004</v>
      </c>
      <c r="Q44" s="18">
        <v>1289249700.8499999</v>
      </c>
      <c r="R44" s="41">
        <v>0</v>
      </c>
      <c r="S44" s="18">
        <v>1289249700.8499999</v>
      </c>
      <c r="T44" s="41">
        <v>0</v>
      </c>
      <c r="U44" s="41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1103283819</v>
      </c>
      <c r="H45" s="18">
        <v>0</v>
      </c>
      <c r="I45" s="18">
        <v>2475283819</v>
      </c>
      <c r="J45" s="18">
        <v>2475283819</v>
      </c>
      <c r="K45" s="41">
        <v>0</v>
      </c>
      <c r="L45" s="42">
        <v>0</v>
      </c>
      <c r="M45" s="19">
        <v>913583088</v>
      </c>
      <c r="N45" s="18">
        <v>1561700731</v>
      </c>
      <c r="O45" s="18">
        <v>906171026</v>
      </c>
      <c r="P45" s="18">
        <v>7412062</v>
      </c>
      <c r="Q45" s="18">
        <v>906171026</v>
      </c>
      <c r="R45" s="41">
        <v>0</v>
      </c>
      <c r="S45" s="18">
        <v>906171026</v>
      </c>
      <c r="T45" s="41">
        <v>0</v>
      </c>
      <c r="U45" s="41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41">
        <v>0</v>
      </c>
      <c r="L46" s="42">
        <v>0</v>
      </c>
      <c r="M46" s="19">
        <v>737188464</v>
      </c>
      <c r="N46" s="18">
        <v>809557485</v>
      </c>
      <c r="O46" s="18">
        <v>732919976.39999998</v>
      </c>
      <c r="P46" s="18">
        <v>4268487.5999999996</v>
      </c>
      <c r="Q46" s="18">
        <v>732919976.39999998</v>
      </c>
      <c r="R46" s="41">
        <v>0</v>
      </c>
      <c r="S46" s="18">
        <v>732919976.39999998</v>
      </c>
      <c r="T46" s="41">
        <v>0</v>
      </c>
      <c r="U46" s="41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41">
        <v>0</v>
      </c>
      <c r="L47" s="42">
        <v>0</v>
      </c>
      <c r="M47" s="19">
        <v>491370213</v>
      </c>
      <c r="N47" s="18">
        <v>539793752</v>
      </c>
      <c r="O47" s="18">
        <v>488524322</v>
      </c>
      <c r="P47" s="18">
        <v>2845891</v>
      </c>
      <c r="Q47" s="18">
        <v>488524322</v>
      </c>
      <c r="R47" s="41">
        <v>0</v>
      </c>
      <c r="S47" s="18">
        <v>488524322</v>
      </c>
      <c r="T47" s="41">
        <v>0</v>
      </c>
      <c r="U47" s="41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1900000000</v>
      </c>
      <c r="H48" s="15">
        <v>-537089000</v>
      </c>
      <c r="I48" s="15">
        <v>12308691000</v>
      </c>
      <c r="J48" s="15">
        <v>10458491116.57</v>
      </c>
      <c r="K48" s="15">
        <v>1850199883.4300001</v>
      </c>
      <c r="L48" s="40">
        <v>0</v>
      </c>
      <c r="M48" s="16">
        <v>8609770435.2700005</v>
      </c>
      <c r="N48" s="15">
        <v>1848720681.3</v>
      </c>
      <c r="O48" s="15">
        <v>4522040251.2200003</v>
      </c>
      <c r="P48" s="15">
        <v>4087730184.0500002</v>
      </c>
      <c r="Q48" s="15">
        <v>4465760986.2200003</v>
      </c>
      <c r="R48" s="15">
        <v>56279265</v>
      </c>
      <c r="S48" s="15">
        <v>4465760986.2200003</v>
      </c>
      <c r="T48" s="39">
        <v>0</v>
      </c>
      <c r="U48" s="15">
        <v>60530041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1243279852.8</v>
      </c>
      <c r="K49" s="15">
        <v>51185147.200000003</v>
      </c>
      <c r="L49" s="40">
        <v>0</v>
      </c>
      <c r="M49" s="16">
        <v>417556787.80000001</v>
      </c>
      <c r="N49" s="15">
        <v>825723065</v>
      </c>
      <c r="O49" s="15">
        <v>268562192.63999999</v>
      </c>
      <c r="P49" s="15">
        <v>148994595.16</v>
      </c>
      <c r="Q49" s="15">
        <v>268199192.63999999</v>
      </c>
      <c r="R49" s="15">
        <v>363000</v>
      </c>
      <c r="S49" s="15">
        <v>268199192.63999999</v>
      </c>
      <c r="T49" s="39">
        <v>0</v>
      </c>
      <c r="U49" s="39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1900000000</v>
      </c>
      <c r="H50" s="15">
        <v>-537089000</v>
      </c>
      <c r="I50" s="15">
        <v>12308691000</v>
      </c>
      <c r="J50" s="15">
        <v>10458491116.57</v>
      </c>
      <c r="K50" s="15">
        <v>1850199883.4300001</v>
      </c>
      <c r="L50" s="40">
        <v>0</v>
      </c>
      <c r="M50" s="16">
        <v>8609770435.2700005</v>
      </c>
      <c r="N50" s="15">
        <v>1848720681.3</v>
      </c>
      <c r="O50" s="15">
        <v>4522040251.2200003</v>
      </c>
      <c r="P50" s="15">
        <v>4087730184.0500002</v>
      </c>
      <c r="Q50" s="15">
        <v>4465760986.2200003</v>
      </c>
      <c r="R50" s="15">
        <v>56279265</v>
      </c>
      <c r="S50" s="15">
        <v>4465760986.2200003</v>
      </c>
      <c r="T50" s="39">
        <v>0</v>
      </c>
      <c r="U50" s="15">
        <v>60530041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1243279852.8</v>
      </c>
      <c r="K51" s="15">
        <v>51185147.200000003</v>
      </c>
      <c r="L51" s="40">
        <v>0</v>
      </c>
      <c r="M51" s="16">
        <v>417556787.80000001</v>
      </c>
      <c r="N51" s="15">
        <v>825723065</v>
      </c>
      <c r="O51" s="15">
        <v>268562192.63999999</v>
      </c>
      <c r="P51" s="15">
        <v>148994595.16</v>
      </c>
      <c r="Q51" s="15">
        <v>268199192.63999999</v>
      </c>
      <c r="R51" s="15">
        <v>363000</v>
      </c>
      <c r="S51" s="15">
        <v>268199192.63999999</v>
      </c>
      <c r="T51" s="39">
        <v>0</v>
      </c>
      <c r="U51" s="39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40">
        <v>0</v>
      </c>
      <c r="M52" s="16">
        <v>195465442.31999999</v>
      </c>
      <c r="N52" s="39">
        <v>0</v>
      </c>
      <c r="O52" s="15">
        <v>195465441.78</v>
      </c>
      <c r="P52" s="39">
        <v>0.54</v>
      </c>
      <c r="Q52" s="15">
        <v>195465441.78</v>
      </c>
      <c r="R52" s="39">
        <v>0</v>
      </c>
      <c r="S52" s="15">
        <v>195465441.78</v>
      </c>
      <c r="T52" s="39">
        <v>0</v>
      </c>
      <c r="U52" s="39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40">
        <v>0</v>
      </c>
      <c r="M53" s="16">
        <v>195465442.31999999</v>
      </c>
      <c r="N53" s="39">
        <v>0</v>
      </c>
      <c r="O53" s="15">
        <v>195465441.78</v>
      </c>
      <c r="P53" s="39">
        <v>0.54</v>
      </c>
      <c r="Q53" s="15">
        <v>195465441.78</v>
      </c>
      <c r="R53" s="39">
        <v>0</v>
      </c>
      <c r="S53" s="15">
        <v>195465441.78</v>
      </c>
      <c r="T53" s="39">
        <v>0</v>
      </c>
      <c r="U53" s="39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42">
        <v>0</v>
      </c>
      <c r="M54" s="19">
        <v>1684411</v>
      </c>
      <c r="N54" s="41">
        <v>0</v>
      </c>
      <c r="O54" s="18">
        <v>1684410.8</v>
      </c>
      <c r="P54" s="41">
        <v>0.2</v>
      </c>
      <c r="Q54" s="18">
        <v>1684410.8</v>
      </c>
      <c r="R54" s="41">
        <v>0</v>
      </c>
      <c r="S54" s="18">
        <v>1684410.8</v>
      </c>
      <c r="T54" s="41">
        <v>0</v>
      </c>
      <c r="U54" s="41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42">
        <v>0</v>
      </c>
      <c r="M55" s="19">
        <v>181603816.52000001</v>
      </c>
      <c r="N55" s="41">
        <v>0</v>
      </c>
      <c r="O55" s="18">
        <v>181603816.18000001</v>
      </c>
      <c r="P55" s="41">
        <v>0.34</v>
      </c>
      <c r="Q55" s="18">
        <v>181603816.18000001</v>
      </c>
      <c r="R55" s="41">
        <v>0</v>
      </c>
      <c r="S55" s="18">
        <v>181603816.18000001</v>
      </c>
      <c r="T55" s="41">
        <v>0</v>
      </c>
      <c r="U55" s="41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42">
        <v>0</v>
      </c>
      <c r="M56" s="19">
        <v>12177214.800000001</v>
      </c>
      <c r="N56" s="41">
        <v>0</v>
      </c>
      <c r="O56" s="18">
        <v>12177214.800000001</v>
      </c>
      <c r="P56" s="41">
        <v>0</v>
      </c>
      <c r="Q56" s="18">
        <v>12177214.800000001</v>
      </c>
      <c r="R56" s="41">
        <v>0</v>
      </c>
      <c r="S56" s="18">
        <v>12177214.800000001</v>
      </c>
      <c r="T56" s="41">
        <v>0</v>
      </c>
      <c r="U56" s="41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1900000000</v>
      </c>
      <c r="H57" s="15">
        <v>-537089000</v>
      </c>
      <c r="I57" s="15">
        <v>12104691000</v>
      </c>
      <c r="J57" s="15">
        <v>10263025674.25</v>
      </c>
      <c r="K57" s="15">
        <v>1841665325.75</v>
      </c>
      <c r="L57" s="40">
        <v>0</v>
      </c>
      <c r="M57" s="16">
        <v>8414304992.9499998</v>
      </c>
      <c r="N57" s="15">
        <v>1848720681.3</v>
      </c>
      <c r="O57" s="15">
        <v>4326574809.4399996</v>
      </c>
      <c r="P57" s="15">
        <v>4087730183.5100002</v>
      </c>
      <c r="Q57" s="15">
        <v>4270295544.4400001</v>
      </c>
      <c r="R57" s="15">
        <v>56279265</v>
      </c>
      <c r="S57" s="15">
        <v>4270295544.4400001</v>
      </c>
      <c r="T57" s="39">
        <v>0</v>
      </c>
      <c r="U57" s="15">
        <v>60530041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1243279852.8</v>
      </c>
      <c r="K58" s="15">
        <v>51185147.200000003</v>
      </c>
      <c r="L58" s="40">
        <v>0</v>
      </c>
      <c r="M58" s="16">
        <v>417556787.80000001</v>
      </c>
      <c r="N58" s="15">
        <v>825723065</v>
      </c>
      <c r="O58" s="15">
        <v>268562192.63999999</v>
      </c>
      <c r="P58" s="15">
        <v>148994595.16</v>
      </c>
      <c r="Q58" s="15">
        <v>268199192.63999999</v>
      </c>
      <c r="R58" s="15">
        <v>363000</v>
      </c>
      <c r="S58" s="15">
        <v>268199192.63999999</v>
      </c>
      <c r="T58" s="39">
        <v>0</v>
      </c>
      <c r="U58" s="39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207818800</v>
      </c>
      <c r="H59" s="15">
        <v>0</v>
      </c>
      <c r="I59" s="15">
        <v>245818800</v>
      </c>
      <c r="J59" s="15">
        <v>208699183</v>
      </c>
      <c r="K59" s="15">
        <v>37119617</v>
      </c>
      <c r="L59" s="40">
        <v>0</v>
      </c>
      <c r="M59" s="16">
        <v>207699183</v>
      </c>
      <c r="N59" s="15">
        <v>1000000</v>
      </c>
      <c r="O59" s="15">
        <v>2399090.33</v>
      </c>
      <c r="P59" s="15">
        <v>205300092.66999999</v>
      </c>
      <c r="Q59" s="15">
        <v>2399090.33</v>
      </c>
      <c r="R59" s="39">
        <v>0</v>
      </c>
      <c r="S59" s="15">
        <v>2399090.33</v>
      </c>
      <c r="T59" s="39">
        <v>0</v>
      </c>
      <c r="U59" s="39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0</v>
      </c>
      <c r="H60" s="18">
        <v>0</v>
      </c>
      <c r="I60" s="18">
        <v>1000000</v>
      </c>
      <c r="J60" s="18">
        <v>1000000</v>
      </c>
      <c r="K60" s="41">
        <v>0</v>
      </c>
      <c r="L60" s="42">
        <v>0</v>
      </c>
      <c r="M60" s="42">
        <v>0</v>
      </c>
      <c r="N60" s="18">
        <v>1000000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 t="s">
        <v>325</v>
      </c>
      <c r="K61" s="18">
        <v>15000000</v>
      </c>
      <c r="L61" s="42">
        <v>0</v>
      </c>
      <c r="M61" s="42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42">
        <v>0</v>
      </c>
      <c r="M62" s="19">
        <v>2399183</v>
      </c>
      <c r="N62" s="41">
        <v>0</v>
      </c>
      <c r="O62" s="18">
        <v>2399090.33</v>
      </c>
      <c r="P62" s="41">
        <v>92.67</v>
      </c>
      <c r="Q62" s="18">
        <v>2399090.33</v>
      </c>
      <c r="R62" s="41">
        <v>0</v>
      </c>
      <c r="S62" s="18">
        <v>2399090.33</v>
      </c>
      <c r="T62" s="41">
        <v>0</v>
      </c>
      <c r="U62" s="41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205300000</v>
      </c>
      <c r="K63" s="18">
        <v>1018800</v>
      </c>
      <c r="L63" s="42">
        <v>0</v>
      </c>
      <c r="M63" s="19">
        <v>205300000</v>
      </c>
      <c r="N63" s="41">
        <v>0</v>
      </c>
      <c r="O63" s="41">
        <v>0</v>
      </c>
      <c r="P63" s="18">
        <v>205300000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 t="s">
        <v>325</v>
      </c>
      <c r="K64" s="18">
        <v>5000000</v>
      </c>
      <c r="L64" s="42">
        <v>0</v>
      </c>
      <c r="M64" s="42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 t="s">
        <v>325</v>
      </c>
      <c r="K65" s="18">
        <v>15000000</v>
      </c>
      <c r="L65" s="42">
        <v>0</v>
      </c>
      <c r="M65" s="42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 t="s">
        <v>325</v>
      </c>
      <c r="K66" s="15">
        <v>2000000</v>
      </c>
      <c r="L66" s="40">
        <v>0</v>
      </c>
      <c r="M66" s="40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 t="s">
        <v>325</v>
      </c>
      <c r="K67" s="18">
        <v>2000000</v>
      </c>
      <c r="L67" s="42">
        <v>0</v>
      </c>
      <c r="M67" s="42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28685785</v>
      </c>
      <c r="H68" s="15">
        <v>0</v>
      </c>
      <c r="I68" s="15">
        <v>644685785</v>
      </c>
      <c r="J68" s="15">
        <v>600144162.53999996</v>
      </c>
      <c r="K68" s="15">
        <v>44541622.460000001</v>
      </c>
      <c r="L68" s="40">
        <v>0</v>
      </c>
      <c r="M68" s="16">
        <v>330521596.19</v>
      </c>
      <c r="N68" s="15">
        <v>269622566.35000002</v>
      </c>
      <c r="O68" s="15">
        <v>139952991.83000001</v>
      </c>
      <c r="P68" s="15">
        <v>190568604.36000001</v>
      </c>
      <c r="Q68" s="15">
        <v>138004491.83000001</v>
      </c>
      <c r="R68" s="15">
        <v>1948500</v>
      </c>
      <c r="S68" s="15">
        <v>138004491.83000001</v>
      </c>
      <c r="T68" s="39">
        <v>0</v>
      </c>
      <c r="U68" s="39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49254069.539999999</v>
      </c>
      <c r="K69" s="18">
        <v>745930.46</v>
      </c>
      <c r="L69" s="42">
        <v>0</v>
      </c>
      <c r="M69" s="19">
        <v>49254069.539999999</v>
      </c>
      <c r="N69" s="41">
        <v>0</v>
      </c>
      <c r="O69" s="18">
        <v>10711864.539999999</v>
      </c>
      <c r="P69" s="18">
        <v>38542205</v>
      </c>
      <c r="Q69" s="18">
        <v>10711864.539999999</v>
      </c>
      <c r="R69" s="41">
        <v>0</v>
      </c>
      <c r="S69" s="18">
        <v>10711864.539999999</v>
      </c>
      <c r="T69" s="41">
        <v>0</v>
      </c>
      <c r="U69" s="41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0</v>
      </c>
      <c r="H70" s="18">
        <v>0</v>
      </c>
      <c r="I70" s="18">
        <v>150000000</v>
      </c>
      <c r="J70" s="18">
        <v>149400000</v>
      </c>
      <c r="K70" s="18">
        <v>600000</v>
      </c>
      <c r="L70" s="42">
        <v>0</v>
      </c>
      <c r="M70" s="19">
        <v>12145200</v>
      </c>
      <c r="N70" s="18">
        <v>137254800</v>
      </c>
      <c r="O70" s="41">
        <v>0</v>
      </c>
      <c r="P70" s="18">
        <v>12145200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1948500</v>
      </c>
      <c r="K71" s="18">
        <v>51500</v>
      </c>
      <c r="L71" s="42">
        <v>0</v>
      </c>
      <c r="M71" s="19">
        <v>1948500</v>
      </c>
      <c r="N71" s="41">
        <v>0</v>
      </c>
      <c r="O71" s="18">
        <v>1948500</v>
      </c>
      <c r="P71" s="41">
        <v>0</v>
      </c>
      <c r="Q71" s="41">
        <v>0</v>
      </c>
      <c r="R71" s="18">
        <v>1948500</v>
      </c>
      <c r="S71" s="41">
        <v>0</v>
      </c>
      <c r="T71" s="41">
        <v>0</v>
      </c>
      <c r="U71" s="41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3" si="8">+I72-F72+H72</f>
        <v>28685785</v>
      </c>
      <c r="H72" s="18">
        <v>0</v>
      </c>
      <c r="I72" s="18">
        <v>398685785</v>
      </c>
      <c r="J72" s="18">
        <v>385683060.83999997</v>
      </c>
      <c r="K72" s="18">
        <v>13002724.16</v>
      </c>
      <c r="L72" s="42">
        <v>0</v>
      </c>
      <c r="M72" s="19">
        <v>253315294.49000001</v>
      </c>
      <c r="N72" s="18">
        <v>132367766.34999999</v>
      </c>
      <c r="O72" s="18">
        <v>117941878.22</v>
      </c>
      <c r="P72" s="18">
        <v>135373416.27000001</v>
      </c>
      <c r="Q72" s="18">
        <v>117941878.22</v>
      </c>
      <c r="R72" s="41">
        <v>0</v>
      </c>
      <c r="S72" s="18">
        <v>117941878.22</v>
      </c>
      <c r="T72" s="41">
        <v>0</v>
      </c>
      <c r="U72" s="41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920983.6</v>
      </c>
      <c r="K73" s="18">
        <v>1079016.3999999999</v>
      </c>
      <c r="L73" s="42">
        <v>0</v>
      </c>
      <c r="M73" s="19">
        <v>920983.6</v>
      </c>
      <c r="N73" s="41">
        <v>0</v>
      </c>
      <c r="O73" s="18">
        <v>920983.6</v>
      </c>
      <c r="P73" s="41">
        <v>0</v>
      </c>
      <c r="Q73" s="18">
        <v>920983.6</v>
      </c>
      <c r="R73" s="41">
        <v>0</v>
      </c>
      <c r="S73" s="18">
        <v>920983.6</v>
      </c>
      <c r="T73" s="41">
        <v>0</v>
      </c>
      <c r="U73" s="41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4018487.16</v>
      </c>
      <c r="K74" s="18">
        <v>10981512.84</v>
      </c>
      <c r="L74" s="42">
        <v>0</v>
      </c>
      <c r="M74" s="19">
        <v>4018487.16</v>
      </c>
      <c r="N74" s="41">
        <v>0</v>
      </c>
      <c r="O74" s="18">
        <v>4018487.07</v>
      </c>
      <c r="P74" s="41">
        <v>0.09</v>
      </c>
      <c r="Q74" s="18">
        <v>4018487.07</v>
      </c>
      <c r="R74" s="41">
        <v>0</v>
      </c>
      <c r="S74" s="18">
        <v>4018487.07</v>
      </c>
      <c r="T74" s="41">
        <v>0</v>
      </c>
      <c r="U74" s="41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0</v>
      </c>
      <c r="H75" s="18">
        <v>0</v>
      </c>
      <c r="I75" s="18">
        <v>20000000</v>
      </c>
      <c r="J75" s="18">
        <v>5988663</v>
      </c>
      <c r="K75" s="18">
        <v>14011337</v>
      </c>
      <c r="L75" s="42">
        <v>0</v>
      </c>
      <c r="M75" s="19">
        <v>5988663</v>
      </c>
      <c r="N75" s="41">
        <v>0</v>
      </c>
      <c r="O75" s="18">
        <v>1480880</v>
      </c>
      <c r="P75" s="18">
        <v>4507783</v>
      </c>
      <c r="Q75" s="18">
        <v>1480880</v>
      </c>
      <c r="R75" s="41">
        <v>0</v>
      </c>
      <c r="S75" s="18">
        <v>1480880</v>
      </c>
      <c r="T75" s="41">
        <v>0</v>
      </c>
      <c r="U75" s="41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0</v>
      </c>
      <c r="H76" s="18">
        <v>0</v>
      </c>
      <c r="I76" s="18">
        <v>1000000</v>
      </c>
      <c r="J76" s="18" t="s">
        <v>325</v>
      </c>
      <c r="K76" s="18">
        <v>1000000</v>
      </c>
      <c r="L76" s="42">
        <v>0</v>
      </c>
      <c r="M76" s="42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2930398.4</v>
      </c>
      <c r="K77" s="18">
        <v>3069601.6</v>
      </c>
      <c r="L77" s="42">
        <v>0</v>
      </c>
      <c r="M77" s="19">
        <v>2930398.4</v>
      </c>
      <c r="N77" s="41">
        <v>0</v>
      </c>
      <c r="O77" s="18">
        <v>2930398.4</v>
      </c>
      <c r="P77" s="41">
        <v>0</v>
      </c>
      <c r="Q77" s="18">
        <v>2930398.4</v>
      </c>
      <c r="R77" s="41">
        <v>0</v>
      </c>
      <c r="S77" s="18">
        <v>2930398.4</v>
      </c>
      <c r="T77" s="41">
        <v>0</v>
      </c>
      <c r="U77" s="41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254800000</v>
      </c>
      <c r="H78" s="15">
        <v>-537089000</v>
      </c>
      <c r="I78" s="15">
        <v>3913211000</v>
      </c>
      <c r="J78" s="15">
        <v>3861490551.9400001</v>
      </c>
      <c r="K78" s="15">
        <v>51720448.060000002</v>
      </c>
      <c r="L78" s="40">
        <v>0</v>
      </c>
      <c r="M78" s="16">
        <v>3385960548.9899998</v>
      </c>
      <c r="N78" s="15">
        <v>475530002.94999999</v>
      </c>
      <c r="O78" s="15">
        <v>1390792783.6500001</v>
      </c>
      <c r="P78" s="15">
        <v>1995167765.3399999</v>
      </c>
      <c r="Q78" s="15">
        <v>1389252682.6500001</v>
      </c>
      <c r="R78" s="15">
        <v>1540101</v>
      </c>
      <c r="S78" s="15">
        <v>1389252682.6500001</v>
      </c>
      <c r="T78" s="39">
        <v>0</v>
      </c>
      <c r="U78" s="39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0</v>
      </c>
      <c r="H79" s="18">
        <v>0</v>
      </c>
      <c r="I79" s="18">
        <v>400000000</v>
      </c>
      <c r="J79" s="18">
        <v>393669646.93000001</v>
      </c>
      <c r="K79" s="18">
        <v>6330353.0700000003</v>
      </c>
      <c r="L79" s="42">
        <v>0</v>
      </c>
      <c r="M79" s="19">
        <v>32669646.93</v>
      </c>
      <c r="N79" s="18">
        <v>361000000</v>
      </c>
      <c r="O79" s="18">
        <v>25511466.699999999</v>
      </c>
      <c r="P79" s="18">
        <v>7158180.2300000004</v>
      </c>
      <c r="Q79" s="18">
        <v>23971365.699999999</v>
      </c>
      <c r="R79" s="18">
        <v>1540101</v>
      </c>
      <c r="S79" s="18">
        <v>23971365.699999999</v>
      </c>
      <c r="T79" s="41">
        <v>0</v>
      </c>
      <c r="U79" s="41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17418553.359999999</v>
      </c>
      <c r="K80" s="18">
        <v>22581446.640000001</v>
      </c>
      <c r="L80" s="42">
        <v>0</v>
      </c>
      <c r="M80" s="19">
        <v>17418553.359999999</v>
      </c>
      <c r="N80" s="41">
        <v>0</v>
      </c>
      <c r="O80" s="18">
        <v>6097927.0599999996</v>
      </c>
      <c r="P80" s="18">
        <v>11320626.300000001</v>
      </c>
      <c r="Q80" s="18">
        <v>6097927.0599999996</v>
      </c>
      <c r="R80" s="41">
        <v>0</v>
      </c>
      <c r="S80" s="18">
        <v>6097927.0599999996</v>
      </c>
      <c r="T80" s="41">
        <v>0</v>
      </c>
      <c r="U80" s="41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408893794</v>
      </c>
      <c r="K81" s="18">
        <v>11106206</v>
      </c>
      <c r="L81" s="42">
        <v>0</v>
      </c>
      <c r="M81" s="19">
        <v>398000000</v>
      </c>
      <c r="N81" s="18">
        <v>10893794</v>
      </c>
      <c r="O81" s="18">
        <v>49338843</v>
      </c>
      <c r="P81" s="18">
        <v>348661157</v>
      </c>
      <c r="Q81" s="18">
        <v>49338843</v>
      </c>
      <c r="R81" s="41">
        <v>0</v>
      </c>
      <c r="S81" s="18">
        <v>49338843</v>
      </c>
      <c r="T81" s="41">
        <v>0</v>
      </c>
      <c r="U81" s="41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52240835.880000003</v>
      </c>
      <c r="K82" s="18">
        <v>2759164.12</v>
      </c>
      <c r="L82" s="42">
        <v>0</v>
      </c>
      <c r="M82" s="19">
        <v>10147387.880000001</v>
      </c>
      <c r="N82" s="18">
        <v>42093448</v>
      </c>
      <c r="O82" s="18">
        <v>240835.88</v>
      </c>
      <c r="P82" s="18">
        <v>9906552</v>
      </c>
      <c r="Q82" s="18">
        <v>240835.88</v>
      </c>
      <c r="R82" s="41">
        <v>0</v>
      </c>
      <c r="S82" s="18">
        <v>240835.88</v>
      </c>
      <c r="T82" s="41">
        <v>0</v>
      </c>
      <c r="U82" s="41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0</v>
      </c>
      <c r="H83" s="18">
        <v>-537089000</v>
      </c>
      <c r="I83" s="18">
        <v>1162911000</v>
      </c>
      <c r="J83" s="18">
        <v>1160715922.21</v>
      </c>
      <c r="K83" s="18">
        <v>2195077.79</v>
      </c>
      <c r="L83" s="42">
        <v>0</v>
      </c>
      <c r="M83" s="19">
        <v>1118121387.76</v>
      </c>
      <c r="N83" s="18">
        <v>42594534.450000003</v>
      </c>
      <c r="O83" s="18">
        <v>540352581.97000003</v>
      </c>
      <c r="P83" s="18">
        <v>577768805.78999996</v>
      </c>
      <c r="Q83" s="18">
        <v>540352581.97000003</v>
      </c>
      <c r="R83" s="41">
        <v>0</v>
      </c>
      <c r="S83" s="18">
        <v>540352581.97000003</v>
      </c>
      <c r="T83" s="41">
        <v>0</v>
      </c>
      <c r="U83" s="41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0</v>
      </c>
      <c r="H84" s="18">
        <v>0</v>
      </c>
      <c r="I84" s="18">
        <v>1800000000</v>
      </c>
      <c r="J84" s="18">
        <v>1793742959.5599999</v>
      </c>
      <c r="K84" s="18">
        <v>6257040.4400000004</v>
      </c>
      <c r="L84" s="42">
        <v>0</v>
      </c>
      <c r="M84" s="19">
        <v>1774794733.0599999</v>
      </c>
      <c r="N84" s="18">
        <v>18948226.5</v>
      </c>
      <c r="O84" s="18">
        <v>734442289.84000003</v>
      </c>
      <c r="P84" s="18">
        <v>1040352443.22</v>
      </c>
      <c r="Q84" s="18">
        <v>734442289.84000003</v>
      </c>
      <c r="R84" s="41">
        <v>0</v>
      </c>
      <c r="S84" s="18">
        <v>734442289.84000003</v>
      </c>
      <c r="T84" s="41">
        <v>0</v>
      </c>
      <c r="U84" s="41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42">
        <v>0</v>
      </c>
      <c r="M85" s="19">
        <v>34808840</v>
      </c>
      <c r="N85" s="41">
        <v>0</v>
      </c>
      <c r="O85" s="18">
        <v>34808839.200000003</v>
      </c>
      <c r="P85" s="41">
        <v>0.8</v>
      </c>
      <c r="Q85" s="18">
        <v>34808839.200000003</v>
      </c>
      <c r="R85" s="41">
        <v>0</v>
      </c>
      <c r="S85" s="18">
        <v>34808839.200000003</v>
      </c>
      <c r="T85" s="41">
        <v>0</v>
      </c>
      <c r="U85" s="41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-562124995</v>
      </c>
      <c r="H86" s="15">
        <v>0</v>
      </c>
      <c r="I86" s="15">
        <v>1709875005</v>
      </c>
      <c r="J86" s="15">
        <v>1644923344.8599999</v>
      </c>
      <c r="K86" s="15">
        <v>64951660.140000001</v>
      </c>
      <c r="L86" s="40">
        <v>0</v>
      </c>
      <c r="M86" s="16">
        <v>1267209834.8599999</v>
      </c>
      <c r="N86" s="15">
        <v>377713510</v>
      </c>
      <c r="O86" s="15">
        <v>444810278.04000002</v>
      </c>
      <c r="P86" s="15">
        <v>822399556.82000005</v>
      </c>
      <c r="Q86" s="15">
        <v>444810278.04000002</v>
      </c>
      <c r="R86" s="39">
        <v>0</v>
      </c>
      <c r="S86" s="15">
        <v>444810278.04000002</v>
      </c>
      <c r="T86" s="39">
        <v>0</v>
      </c>
      <c r="U86" s="39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0</v>
      </c>
      <c r="H87" s="18">
        <v>0</v>
      </c>
      <c r="I87" s="18">
        <v>450000000</v>
      </c>
      <c r="J87" s="18">
        <v>401384623</v>
      </c>
      <c r="K87" s="18">
        <v>48615377</v>
      </c>
      <c r="L87" s="42">
        <v>0</v>
      </c>
      <c r="M87" s="19">
        <v>401384623</v>
      </c>
      <c r="N87" s="41">
        <v>0</v>
      </c>
      <c r="O87" s="18">
        <v>123473823.14</v>
      </c>
      <c r="P87" s="18">
        <v>277910799.86000001</v>
      </c>
      <c r="Q87" s="18">
        <v>123473823.14</v>
      </c>
      <c r="R87" s="41">
        <v>0</v>
      </c>
      <c r="S87" s="18">
        <v>123473823.14</v>
      </c>
      <c r="T87" s="41">
        <v>0</v>
      </c>
      <c r="U87" s="41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0</v>
      </c>
      <c r="H88" s="18">
        <v>0</v>
      </c>
      <c r="I88" s="18">
        <v>10000000</v>
      </c>
      <c r="J88" s="18" t="s">
        <v>325</v>
      </c>
      <c r="K88" s="18">
        <v>10000000</v>
      </c>
      <c r="L88" s="42">
        <v>0</v>
      </c>
      <c r="M88" s="42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-562124995</v>
      </c>
      <c r="H89" s="18">
        <v>0</v>
      </c>
      <c r="I89" s="18">
        <v>1237875005</v>
      </c>
      <c r="J89" s="18">
        <v>1236998167.8599999</v>
      </c>
      <c r="K89" s="18">
        <v>876837.14</v>
      </c>
      <c r="L89" s="42">
        <v>0</v>
      </c>
      <c r="M89" s="19">
        <v>859284657.86000001</v>
      </c>
      <c r="N89" s="18">
        <v>377713510</v>
      </c>
      <c r="O89" s="18">
        <v>314795901.50999999</v>
      </c>
      <c r="P89" s="18">
        <v>544488756.35000002</v>
      </c>
      <c r="Q89" s="18">
        <v>314795901.50999999</v>
      </c>
      <c r="R89" s="41">
        <v>0</v>
      </c>
      <c r="S89" s="18">
        <v>314795901.50999999</v>
      </c>
      <c r="T89" s="41">
        <v>0</v>
      </c>
      <c r="U89" s="41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6540554</v>
      </c>
      <c r="K90" s="18">
        <v>5459446</v>
      </c>
      <c r="L90" s="42">
        <v>0</v>
      </c>
      <c r="M90" s="19">
        <v>6540554</v>
      </c>
      <c r="N90" s="41">
        <v>0</v>
      </c>
      <c r="O90" s="18">
        <v>6540553.3899999997</v>
      </c>
      <c r="P90" s="41">
        <v>0.61</v>
      </c>
      <c r="Q90" s="18">
        <v>6540553.3899999997</v>
      </c>
      <c r="R90" s="41">
        <v>0</v>
      </c>
      <c r="S90" s="18">
        <v>6540553.3899999997</v>
      </c>
      <c r="T90" s="41">
        <v>0</v>
      </c>
      <c r="U90" s="41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126552732.84</v>
      </c>
      <c r="K91" s="15">
        <v>2667677.16</v>
      </c>
      <c r="L91" s="40">
        <v>0</v>
      </c>
      <c r="M91" s="16">
        <v>126552732.84</v>
      </c>
      <c r="N91" s="39">
        <v>0</v>
      </c>
      <c r="O91" s="15">
        <v>38577322.409999996</v>
      </c>
      <c r="P91" s="15">
        <v>87975410.430000007</v>
      </c>
      <c r="Q91" s="15">
        <v>38577322.409999996</v>
      </c>
      <c r="R91" s="39">
        <v>0</v>
      </c>
      <c r="S91" s="15">
        <v>38577322.409999996</v>
      </c>
      <c r="T91" s="39">
        <v>0</v>
      </c>
      <c r="U91" s="39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108936410</v>
      </c>
      <c r="K92" s="18">
        <v>284000</v>
      </c>
      <c r="L92" s="42">
        <v>0</v>
      </c>
      <c r="M92" s="19">
        <v>108936410</v>
      </c>
      <c r="N92" s="41">
        <v>0</v>
      </c>
      <c r="O92" s="18">
        <v>34920000</v>
      </c>
      <c r="P92" s="18">
        <v>74016410</v>
      </c>
      <c r="Q92" s="18">
        <v>34920000</v>
      </c>
      <c r="R92" s="41">
        <v>0</v>
      </c>
      <c r="S92" s="18">
        <v>34920000</v>
      </c>
      <c r="T92" s="41">
        <v>0</v>
      </c>
      <c r="U92" s="41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17616322.84</v>
      </c>
      <c r="K93" s="18">
        <v>2383677.16</v>
      </c>
      <c r="L93" s="42">
        <v>0</v>
      </c>
      <c r="M93" s="19">
        <v>17616322.84</v>
      </c>
      <c r="N93" s="41">
        <v>0</v>
      </c>
      <c r="O93" s="18">
        <v>3657322.41</v>
      </c>
      <c r="P93" s="18">
        <v>13959000.43</v>
      </c>
      <c r="Q93" s="18">
        <v>3657322.41</v>
      </c>
      <c r="R93" s="41">
        <v>0</v>
      </c>
      <c r="S93" s="18">
        <v>3657322.41</v>
      </c>
      <c r="T93" s="41">
        <v>0</v>
      </c>
      <c r="U93" s="41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905980150.40999997</v>
      </c>
      <c r="K94" s="15">
        <v>82019849.590000004</v>
      </c>
      <c r="L94" s="40">
        <v>0</v>
      </c>
      <c r="M94" s="16">
        <v>485718970.41000003</v>
      </c>
      <c r="N94" s="15">
        <v>420261180</v>
      </c>
      <c r="O94" s="15">
        <v>483853403.11000001</v>
      </c>
      <c r="P94" s="15">
        <v>1865567.3</v>
      </c>
      <c r="Q94" s="15">
        <v>483853403.11000001</v>
      </c>
      <c r="R94" s="39">
        <v>0</v>
      </c>
      <c r="S94" s="15">
        <v>483853403.11000001</v>
      </c>
      <c r="T94" s="39">
        <v>0</v>
      </c>
      <c r="U94" s="39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90980727.340000004</v>
      </c>
      <c r="K95" s="18">
        <v>29019272.66</v>
      </c>
      <c r="L95" s="42">
        <v>0</v>
      </c>
      <c r="M95" s="19">
        <v>41005987.340000004</v>
      </c>
      <c r="N95" s="18">
        <v>49974740</v>
      </c>
      <c r="O95" s="18">
        <v>40706860.909999996</v>
      </c>
      <c r="P95" s="18">
        <v>299126.43</v>
      </c>
      <c r="Q95" s="18">
        <v>40706860.909999996</v>
      </c>
      <c r="R95" s="41">
        <v>0</v>
      </c>
      <c r="S95" s="18">
        <v>40706860.909999996</v>
      </c>
      <c r="T95" s="41">
        <v>0</v>
      </c>
      <c r="U95" s="41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547888062.48000002</v>
      </c>
      <c r="K96" s="18">
        <v>2111937.52</v>
      </c>
      <c r="L96" s="42">
        <v>0</v>
      </c>
      <c r="M96" s="19">
        <v>307656688.48000002</v>
      </c>
      <c r="N96" s="18">
        <v>240231374</v>
      </c>
      <c r="O96" s="18">
        <v>306362271.11000001</v>
      </c>
      <c r="P96" s="18">
        <v>1294417.3700000001</v>
      </c>
      <c r="Q96" s="18">
        <v>306362271.11000001</v>
      </c>
      <c r="R96" s="41">
        <v>0</v>
      </c>
      <c r="S96" s="18">
        <v>306362271.11000001</v>
      </c>
      <c r="T96" s="41">
        <v>0</v>
      </c>
      <c r="U96" s="41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325051.92</v>
      </c>
      <c r="K97" s="18">
        <v>1674948.08</v>
      </c>
      <c r="L97" s="42">
        <v>0</v>
      </c>
      <c r="M97" s="19">
        <v>325051.92</v>
      </c>
      <c r="N97" s="41">
        <v>0</v>
      </c>
      <c r="O97" s="18">
        <v>309989.68</v>
      </c>
      <c r="P97" s="18">
        <v>15062.24</v>
      </c>
      <c r="Q97" s="18">
        <v>309989.68</v>
      </c>
      <c r="R97" s="41">
        <v>0</v>
      </c>
      <c r="S97" s="18">
        <v>309989.68</v>
      </c>
      <c r="T97" s="41">
        <v>0</v>
      </c>
      <c r="U97" s="41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8698047.3699999992</v>
      </c>
      <c r="K98" s="18">
        <v>8301952.6299999999</v>
      </c>
      <c r="L98" s="42">
        <v>0</v>
      </c>
      <c r="M98" s="19">
        <v>8698047.3699999992</v>
      </c>
      <c r="N98" s="41">
        <v>0</v>
      </c>
      <c r="O98" s="18">
        <v>8698047.3699999992</v>
      </c>
      <c r="P98" s="41">
        <v>0</v>
      </c>
      <c r="Q98" s="18">
        <v>8698047.3699999992</v>
      </c>
      <c r="R98" s="41">
        <v>0</v>
      </c>
      <c r="S98" s="18">
        <v>8698047.3699999992</v>
      </c>
      <c r="T98" s="41">
        <v>0</v>
      </c>
      <c r="U98" s="41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256340000.30000001</v>
      </c>
      <c r="K99" s="18">
        <v>38659999.700000003</v>
      </c>
      <c r="L99" s="42">
        <v>0</v>
      </c>
      <c r="M99" s="19">
        <v>126284934.3</v>
      </c>
      <c r="N99" s="18">
        <v>130055066</v>
      </c>
      <c r="O99" s="18">
        <v>126036490.04000001</v>
      </c>
      <c r="P99" s="18">
        <v>248444.26</v>
      </c>
      <c r="Q99" s="18">
        <v>126036490.04000001</v>
      </c>
      <c r="R99" s="41">
        <v>0</v>
      </c>
      <c r="S99" s="18">
        <v>126036490.04000001</v>
      </c>
      <c r="T99" s="41">
        <v>0</v>
      </c>
      <c r="U99" s="41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1748261</v>
      </c>
      <c r="K100" s="18">
        <v>2251739</v>
      </c>
      <c r="L100" s="42">
        <v>0</v>
      </c>
      <c r="M100" s="19">
        <v>1748261</v>
      </c>
      <c r="N100" s="41">
        <v>0</v>
      </c>
      <c r="O100" s="18">
        <v>1739744</v>
      </c>
      <c r="P100" s="18">
        <v>8517</v>
      </c>
      <c r="Q100" s="18">
        <v>1739744</v>
      </c>
      <c r="R100" s="41">
        <v>0</v>
      </c>
      <c r="S100" s="18">
        <v>1739744</v>
      </c>
      <c r="T100" s="41">
        <v>0</v>
      </c>
      <c r="U100" s="41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f t="shared" si="8"/>
        <v>0</v>
      </c>
      <c r="H101" s="15">
        <v>0</v>
      </c>
      <c r="I101" s="15">
        <v>900000000</v>
      </c>
      <c r="J101" s="15">
        <v>896367966</v>
      </c>
      <c r="K101" s="15">
        <v>3632034</v>
      </c>
      <c r="L101" s="40">
        <v>0</v>
      </c>
      <c r="M101" s="16">
        <v>70644901</v>
      </c>
      <c r="N101" s="15">
        <v>825723065</v>
      </c>
      <c r="O101" s="15">
        <v>67448013</v>
      </c>
      <c r="P101" s="15">
        <v>3196888</v>
      </c>
      <c r="Q101" s="15">
        <v>67448013</v>
      </c>
      <c r="R101" s="39">
        <v>0</v>
      </c>
      <c r="S101" s="15">
        <v>67448013</v>
      </c>
      <c r="T101" s="39">
        <v>0</v>
      </c>
      <c r="U101" s="39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f t="shared" si="8"/>
        <v>0</v>
      </c>
      <c r="H102" s="18">
        <v>0</v>
      </c>
      <c r="I102" s="18">
        <v>900000000</v>
      </c>
      <c r="J102" s="18">
        <v>896367966</v>
      </c>
      <c r="K102" s="18">
        <v>3632034</v>
      </c>
      <c r="L102" s="42">
        <v>0</v>
      </c>
      <c r="M102" s="19">
        <v>70644901</v>
      </c>
      <c r="N102" s="18">
        <v>825723065</v>
      </c>
      <c r="O102" s="18">
        <v>67448013</v>
      </c>
      <c r="P102" s="18">
        <v>3196888</v>
      </c>
      <c r="Q102" s="18">
        <v>67448013</v>
      </c>
      <c r="R102" s="41">
        <v>0</v>
      </c>
      <c r="S102" s="18">
        <v>67448013</v>
      </c>
      <c r="T102" s="41">
        <v>0</v>
      </c>
      <c r="U102" s="41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f t="shared" si="8"/>
        <v>0</v>
      </c>
      <c r="H103" s="15">
        <v>0</v>
      </c>
      <c r="I103" s="15">
        <v>500000</v>
      </c>
      <c r="J103" s="15" t="s">
        <v>325</v>
      </c>
      <c r="K103" s="15">
        <v>500000</v>
      </c>
      <c r="L103" s="40">
        <v>0</v>
      </c>
      <c r="M103" s="40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f t="shared" si="8"/>
        <v>0</v>
      </c>
      <c r="H104" s="15">
        <v>0</v>
      </c>
      <c r="I104" s="15">
        <v>394465000</v>
      </c>
      <c r="J104" s="15">
        <v>346911886.80000001</v>
      </c>
      <c r="K104" s="15">
        <v>47553113.200000003</v>
      </c>
      <c r="L104" s="40">
        <v>0</v>
      </c>
      <c r="M104" s="16">
        <v>346911886.80000001</v>
      </c>
      <c r="N104" s="39">
        <v>0</v>
      </c>
      <c r="O104" s="15">
        <v>201114179.63999999</v>
      </c>
      <c r="P104" s="15">
        <v>145797707.16</v>
      </c>
      <c r="Q104" s="15">
        <v>200751179.63999999</v>
      </c>
      <c r="R104" s="15">
        <v>363000</v>
      </c>
      <c r="S104" s="15">
        <v>200751179.63999999</v>
      </c>
      <c r="T104" s="39">
        <v>0</v>
      </c>
      <c r="U104" s="39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f t="shared" si="8"/>
        <v>0</v>
      </c>
      <c r="H105" s="18">
        <v>0</v>
      </c>
      <c r="I105" s="18">
        <v>500000</v>
      </c>
      <c r="J105" s="18" t="s">
        <v>325</v>
      </c>
      <c r="K105" s="18">
        <v>500000</v>
      </c>
      <c r="L105" s="42">
        <v>0</v>
      </c>
      <c r="M105" s="42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f t="shared" si="8"/>
        <v>0</v>
      </c>
      <c r="H106" s="18">
        <v>0</v>
      </c>
      <c r="I106" s="18">
        <v>394465000</v>
      </c>
      <c r="J106" s="18">
        <v>346911886.80000001</v>
      </c>
      <c r="K106" s="18">
        <v>47553113.200000003</v>
      </c>
      <c r="L106" s="42">
        <v>0</v>
      </c>
      <c r="M106" s="19">
        <v>346911886.80000001</v>
      </c>
      <c r="N106" s="41">
        <v>0</v>
      </c>
      <c r="O106" s="18">
        <v>201114179.63999999</v>
      </c>
      <c r="P106" s="18">
        <v>145797707.16</v>
      </c>
      <c r="Q106" s="18">
        <v>200751179.63999999</v>
      </c>
      <c r="R106" s="18">
        <v>363000</v>
      </c>
      <c r="S106" s="18">
        <v>200751179.63999999</v>
      </c>
      <c r="T106" s="41">
        <v>0</v>
      </c>
      <c r="U106" s="41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f t="shared" si="8"/>
        <v>1900000000</v>
      </c>
      <c r="H107" s="15">
        <v>0</v>
      </c>
      <c r="I107" s="15">
        <v>4130080000</v>
      </c>
      <c r="J107" s="15">
        <v>2586635534.6999998</v>
      </c>
      <c r="K107" s="15">
        <v>1543444465.3</v>
      </c>
      <c r="L107" s="40">
        <v>0</v>
      </c>
      <c r="M107" s="16">
        <v>2586147474.6999998</v>
      </c>
      <c r="N107" s="15">
        <v>488060</v>
      </c>
      <c r="O107" s="15">
        <v>1823178216.1099999</v>
      </c>
      <c r="P107" s="15">
        <v>762969258.59000003</v>
      </c>
      <c r="Q107" s="15">
        <v>1770387552.1099999</v>
      </c>
      <c r="R107" s="15">
        <v>52790664</v>
      </c>
      <c r="S107" s="15">
        <v>1770387552.1099999</v>
      </c>
      <c r="T107" s="39">
        <v>0</v>
      </c>
      <c r="U107" s="15">
        <v>60530041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f t="shared" si="8"/>
        <v>0</v>
      </c>
      <c r="H108" s="18">
        <v>0</v>
      </c>
      <c r="I108" s="18">
        <v>60000000</v>
      </c>
      <c r="J108" s="18">
        <v>60000000</v>
      </c>
      <c r="K108" s="41">
        <v>0</v>
      </c>
      <c r="L108" s="42">
        <v>0</v>
      </c>
      <c r="M108" s="19">
        <v>60000000</v>
      </c>
      <c r="N108" s="41">
        <v>0</v>
      </c>
      <c r="O108" s="41">
        <v>0</v>
      </c>
      <c r="P108" s="18">
        <v>60000000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f t="shared" si="8"/>
        <v>1900000000</v>
      </c>
      <c r="H109" s="18">
        <v>0</v>
      </c>
      <c r="I109" s="18">
        <v>4070080000</v>
      </c>
      <c r="J109" s="18">
        <v>2526635534.6999998</v>
      </c>
      <c r="K109" s="18">
        <v>1543444465.3</v>
      </c>
      <c r="L109" s="42">
        <v>0</v>
      </c>
      <c r="M109" s="19">
        <v>2526147474.6999998</v>
      </c>
      <c r="N109" s="18">
        <v>488060</v>
      </c>
      <c r="O109" s="18">
        <v>1823178216.1099999</v>
      </c>
      <c r="P109" s="18">
        <v>702969258.59000003</v>
      </c>
      <c r="Q109" s="18">
        <v>1770387552.1099999</v>
      </c>
      <c r="R109" s="18">
        <v>52790664</v>
      </c>
      <c r="S109" s="18">
        <v>1770387552.1099999</v>
      </c>
      <c r="T109" s="41">
        <v>0</v>
      </c>
      <c r="U109" s="18">
        <v>60530041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f t="shared" si="8"/>
        <v>0</v>
      </c>
      <c r="H110" s="15">
        <v>0</v>
      </c>
      <c r="I110" s="15">
        <v>100000</v>
      </c>
      <c r="J110" s="15" t="s">
        <v>325</v>
      </c>
      <c r="K110" s="15">
        <v>100000</v>
      </c>
      <c r="L110" s="40">
        <v>0</v>
      </c>
      <c r="M110" s="40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f t="shared" si="8"/>
        <v>0</v>
      </c>
      <c r="H111" s="18">
        <v>0</v>
      </c>
      <c r="I111" s="18">
        <v>100000</v>
      </c>
      <c r="J111" s="18" t="s">
        <v>325</v>
      </c>
      <c r="K111" s="18">
        <v>100000</v>
      </c>
      <c r="L111" s="42">
        <v>0</v>
      </c>
      <c r="M111" s="42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f t="shared" si="8"/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40">
        <v>0</v>
      </c>
      <c r="M112" s="16">
        <v>3735000</v>
      </c>
      <c r="N112" s="15">
        <v>302037000</v>
      </c>
      <c r="O112" s="15">
        <v>1050000</v>
      </c>
      <c r="P112" s="15">
        <v>2685000</v>
      </c>
      <c r="Q112" s="15">
        <v>1050000</v>
      </c>
      <c r="R112" s="39">
        <v>0</v>
      </c>
      <c r="S112" s="15">
        <v>1050000</v>
      </c>
      <c r="T112" s="39">
        <v>0</v>
      </c>
      <c r="U112" s="39">
        <v>0</v>
      </c>
    </row>
    <row r="113" spans="1:23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f t="shared" si="8"/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42">
        <v>0</v>
      </c>
      <c r="M113" s="42">
        <v>0</v>
      </c>
      <c r="N113" s="18">
        <v>199200000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</row>
    <row r="114" spans="1:23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f t="shared" si="8"/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42">
        <v>0</v>
      </c>
      <c r="M114" s="19">
        <v>3735000</v>
      </c>
      <c r="N114" s="18">
        <v>72957000</v>
      </c>
      <c r="O114" s="18">
        <v>1050000</v>
      </c>
      <c r="P114" s="18">
        <v>2685000</v>
      </c>
      <c r="Q114" s="18">
        <v>1050000</v>
      </c>
      <c r="R114" s="41">
        <v>0</v>
      </c>
      <c r="S114" s="18">
        <v>1050000</v>
      </c>
      <c r="T114" s="41">
        <v>0</v>
      </c>
      <c r="U114" s="41">
        <v>0</v>
      </c>
    </row>
    <row r="115" spans="1:23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f t="shared" si="8"/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42">
        <v>0</v>
      </c>
      <c r="M115" s="42">
        <v>0</v>
      </c>
      <c r="N115" s="18">
        <v>29880000</v>
      </c>
      <c r="O115" s="41">
        <v>0</v>
      </c>
      <c r="P115" s="41">
        <v>0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</row>
    <row r="116" spans="1:23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f t="shared" si="8"/>
        <v>0</v>
      </c>
      <c r="H116" s="15">
        <v>0</v>
      </c>
      <c r="I116" s="15">
        <v>1600000</v>
      </c>
      <c r="J116" s="15">
        <v>1600000</v>
      </c>
      <c r="K116" s="39">
        <v>0</v>
      </c>
      <c r="L116" s="40">
        <v>0</v>
      </c>
      <c r="M116" s="16">
        <v>1600000</v>
      </c>
      <c r="N116" s="39">
        <v>0</v>
      </c>
      <c r="O116" s="15">
        <v>435600</v>
      </c>
      <c r="P116" s="15">
        <v>1164400</v>
      </c>
      <c r="Q116" s="15">
        <v>435600</v>
      </c>
      <c r="R116" s="39">
        <v>0</v>
      </c>
      <c r="S116" s="15">
        <v>435600</v>
      </c>
      <c r="T116" s="39">
        <v>0</v>
      </c>
      <c r="U116" s="39">
        <v>0</v>
      </c>
    </row>
    <row r="117" spans="1:23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f t="shared" si="8"/>
        <v>0</v>
      </c>
      <c r="H117" s="18">
        <v>0</v>
      </c>
      <c r="I117" s="18">
        <v>1600000</v>
      </c>
      <c r="J117" s="18">
        <v>1600000</v>
      </c>
      <c r="K117" s="41">
        <v>0</v>
      </c>
      <c r="L117" s="42">
        <v>0</v>
      </c>
      <c r="M117" s="19">
        <v>1600000</v>
      </c>
      <c r="N117" s="41">
        <v>0</v>
      </c>
      <c r="O117" s="18">
        <v>435600</v>
      </c>
      <c r="P117" s="18">
        <v>1164400</v>
      </c>
      <c r="Q117" s="18">
        <v>435600</v>
      </c>
      <c r="R117" s="41">
        <v>0</v>
      </c>
      <c r="S117" s="18">
        <v>435600</v>
      </c>
      <c r="T117" s="41">
        <v>0</v>
      </c>
      <c r="U117" s="41">
        <v>0</v>
      </c>
    </row>
    <row r="118" spans="1:23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f t="shared" si="8"/>
        <v>31600000</v>
      </c>
      <c r="H118" s="15">
        <v>0</v>
      </c>
      <c r="I118" s="15">
        <v>32600000</v>
      </c>
      <c r="J118" s="15">
        <v>21228013.960000001</v>
      </c>
      <c r="K118" s="15">
        <v>11371986.039999999</v>
      </c>
      <c r="L118" s="40">
        <v>0</v>
      </c>
      <c r="M118" s="16">
        <v>19159651.960000001</v>
      </c>
      <c r="N118" s="15">
        <v>2068362</v>
      </c>
      <c r="O118" s="15">
        <v>1525123.96</v>
      </c>
      <c r="P118" s="15">
        <v>17634528</v>
      </c>
      <c r="Q118" s="15">
        <v>1525123.96</v>
      </c>
      <c r="R118" s="39">
        <v>0</v>
      </c>
      <c r="S118" s="15">
        <v>1525123.96</v>
      </c>
      <c r="T118" s="39">
        <v>0</v>
      </c>
      <c r="U118" s="39">
        <v>0</v>
      </c>
    </row>
    <row r="119" spans="1:23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f t="shared" si="8"/>
        <v>31600000</v>
      </c>
      <c r="H119" s="18">
        <v>0</v>
      </c>
      <c r="I119" s="18">
        <v>32600000</v>
      </c>
      <c r="J119" s="18">
        <v>21228013.960000001</v>
      </c>
      <c r="K119" s="18">
        <v>11371986.039999999</v>
      </c>
      <c r="L119" s="42">
        <v>0</v>
      </c>
      <c r="M119" s="19">
        <v>19159651.960000001</v>
      </c>
      <c r="N119" s="18">
        <v>2068362</v>
      </c>
      <c r="O119" s="18">
        <v>1525123.96</v>
      </c>
      <c r="P119" s="18">
        <v>17634528</v>
      </c>
      <c r="Q119" s="18">
        <v>1525123.96</v>
      </c>
      <c r="R119" s="41">
        <v>0</v>
      </c>
      <c r="S119" s="18">
        <v>1525123.96</v>
      </c>
      <c r="T119" s="41">
        <v>0</v>
      </c>
      <c r="U119" s="41">
        <v>0</v>
      </c>
    </row>
    <row r="120" spans="1:23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f>+I120-F120-H120</f>
        <v>-8762369017</v>
      </c>
      <c r="H120" s="15">
        <v>-1000000000</v>
      </c>
      <c r="I120" s="15">
        <v>503630983</v>
      </c>
      <c r="J120" s="15" t="s">
        <v>325</v>
      </c>
      <c r="K120" s="15">
        <v>339005014.63</v>
      </c>
      <c r="L120" s="16">
        <v>208687728</v>
      </c>
      <c r="M120" s="40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</row>
    <row r="121" spans="1:23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f t="shared" si="8"/>
        <v>0</v>
      </c>
      <c r="H121" s="15">
        <v>0</v>
      </c>
      <c r="I121" s="15">
        <f>+I122</f>
        <v>255000000</v>
      </c>
      <c r="J121" s="15" t="s">
        <v>325</v>
      </c>
      <c r="K121" s="15">
        <v>255000000</v>
      </c>
      <c r="L121" s="40">
        <v>0</v>
      </c>
      <c r="M121" s="40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</row>
    <row r="122" spans="1:23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f t="shared" si="8"/>
        <v>0</v>
      </c>
      <c r="H122" s="15">
        <v>0</v>
      </c>
      <c r="I122" s="15">
        <v>255000000</v>
      </c>
      <c r="J122" s="15" t="s">
        <v>325</v>
      </c>
      <c r="K122" s="15">
        <v>255000000</v>
      </c>
      <c r="L122" s="40">
        <v>0</v>
      </c>
      <c r="M122" s="40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</row>
    <row r="123" spans="1:23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f t="shared" si="8"/>
        <v>0</v>
      </c>
      <c r="H123" s="18">
        <v>0</v>
      </c>
      <c r="I123" s="18">
        <v>255000000</v>
      </c>
      <c r="J123" s="18" t="s">
        <v>325</v>
      </c>
      <c r="K123" s="18">
        <v>255000000</v>
      </c>
      <c r="L123" s="42">
        <v>0</v>
      </c>
      <c r="M123" s="42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</row>
    <row r="124" spans="1:23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f>+I124-F124-H124</f>
        <v>-8678364002.3700008</v>
      </c>
      <c r="H124" s="15">
        <v>-1000000000</v>
      </c>
      <c r="I124" s="15">
        <v>332635997.63</v>
      </c>
      <c r="J124" s="15" t="s">
        <v>325</v>
      </c>
      <c r="K124" s="15">
        <v>84005014.629999995</v>
      </c>
      <c r="L124" s="16">
        <v>208687728</v>
      </c>
      <c r="M124" s="40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</row>
    <row r="125" spans="1:23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f>+I125-F125+H125</f>
        <v>73005014.629999995</v>
      </c>
      <c r="H125" s="15">
        <v>0</v>
      </c>
      <c r="I125" s="15">
        <v>84005014.629999995</v>
      </c>
      <c r="J125" s="15" t="s">
        <v>325</v>
      </c>
      <c r="K125" s="15">
        <v>84005014.629999995</v>
      </c>
      <c r="L125" s="40">
        <v>0</v>
      </c>
      <c r="M125" s="40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</row>
    <row r="126" spans="1:23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f t="shared" ref="G126:G143" si="9">+I126-F126+H126</f>
        <v>73005014.629999995</v>
      </c>
      <c r="H126" s="18">
        <v>0</v>
      </c>
      <c r="I126" s="18">
        <v>84005014.629999995</v>
      </c>
      <c r="J126" s="18" t="s">
        <v>325</v>
      </c>
      <c r="K126" s="18">
        <v>84005014.629999995</v>
      </c>
      <c r="L126" s="42">
        <v>0</v>
      </c>
      <c r="M126" s="42">
        <v>0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</row>
    <row r="127" spans="1:23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f t="shared" ref="G127:G133" si="10">+I127-F127-H127</f>
        <v>-8751369016.6299992</v>
      </c>
      <c r="H127" s="15">
        <v>-1000000000</v>
      </c>
      <c r="I127" s="15">
        <f>+I128</f>
        <v>248630983.37</v>
      </c>
      <c r="J127" s="15" t="s">
        <v>325</v>
      </c>
      <c r="K127" s="39">
        <v>0</v>
      </c>
      <c r="L127" s="16">
        <v>208687728</v>
      </c>
      <c r="M127" s="40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W127" s="10">
        <v>248630983.37000084</v>
      </c>
    </row>
    <row r="128" spans="1:23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f t="shared" si="10"/>
        <v>-8751369016.6299992</v>
      </c>
      <c r="H128" s="15">
        <v>-1000000000</v>
      </c>
      <c r="I128" s="15">
        <v>248630983.37</v>
      </c>
      <c r="J128" s="15" t="s">
        <v>325</v>
      </c>
      <c r="K128" s="39">
        <v>0</v>
      </c>
      <c r="L128" s="16">
        <v>208687728</v>
      </c>
      <c r="M128" s="40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f t="shared" si="10"/>
        <v>0</v>
      </c>
      <c r="H129" s="32">
        <v>-7010004200</v>
      </c>
      <c r="I129" s="32">
        <v>34989995800</v>
      </c>
      <c r="J129" s="32">
        <v>26509347092.75</v>
      </c>
      <c r="K129" s="32">
        <v>8480648707.25</v>
      </c>
      <c r="L129" s="43">
        <v>0</v>
      </c>
      <c r="M129" s="33">
        <v>18814639612.259998</v>
      </c>
      <c r="N129" s="32">
        <v>7694707480.4899998</v>
      </c>
      <c r="O129" s="32">
        <v>7298607284.3699999</v>
      </c>
      <c r="P129" s="32">
        <v>11516032327.889999</v>
      </c>
      <c r="Q129" s="32">
        <v>7107579122.3699999</v>
      </c>
      <c r="R129" s="32">
        <v>191028162</v>
      </c>
      <c r="S129" s="32">
        <v>7107579122.3699999</v>
      </c>
      <c r="T129" s="44">
        <v>0</v>
      </c>
      <c r="U129" s="32">
        <v>13640400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f t="shared" si="10"/>
        <v>0</v>
      </c>
      <c r="H130" s="15">
        <v>-2500000000</v>
      </c>
      <c r="I130" s="15">
        <v>1000000000</v>
      </c>
      <c r="J130" s="15">
        <v>960955617.77999997</v>
      </c>
      <c r="K130" s="15">
        <v>39044382.219999999</v>
      </c>
      <c r="L130" s="40">
        <v>0</v>
      </c>
      <c r="M130" s="16">
        <v>184312921.78</v>
      </c>
      <c r="N130" s="15">
        <v>776642696</v>
      </c>
      <c r="O130" s="15">
        <v>57814.78</v>
      </c>
      <c r="P130" s="15">
        <v>184255107</v>
      </c>
      <c r="Q130" s="15">
        <v>57814.78</v>
      </c>
      <c r="R130" s="39">
        <v>0</v>
      </c>
      <c r="S130" s="15">
        <v>57814.78</v>
      </c>
      <c r="T130" s="39">
        <v>0</v>
      </c>
      <c r="U130" s="39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f t="shared" si="10"/>
        <v>0</v>
      </c>
      <c r="H131" s="15">
        <v>-2500000000</v>
      </c>
      <c r="I131" s="15">
        <v>1000000000</v>
      </c>
      <c r="J131" s="15">
        <v>960955617.77999997</v>
      </c>
      <c r="K131" s="15">
        <v>39044382.219999999</v>
      </c>
      <c r="L131" s="40">
        <v>0</v>
      </c>
      <c r="M131" s="16">
        <v>184312921.78</v>
      </c>
      <c r="N131" s="15">
        <v>776642696</v>
      </c>
      <c r="O131" s="15">
        <v>57814.78</v>
      </c>
      <c r="P131" s="15">
        <v>184255107</v>
      </c>
      <c r="Q131" s="15">
        <v>57814.78</v>
      </c>
      <c r="R131" s="39">
        <v>0</v>
      </c>
      <c r="S131" s="15">
        <v>57814.78</v>
      </c>
      <c r="T131" s="39">
        <v>0</v>
      </c>
      <c r="U131" s="39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f t="shared" si="10"/>
        <v>0</v>
      </c>
      <c r="H132" s="18">
        <v>-2500000000</v>
      </c>
      <c r="I132" s="18">
        <v>1000000000</v>
      </c>
      <c r="J132" s="18">
        <v>960955617.77999997</v>
      </c>
      <c r="K132" s="18">
        <v>39044382.219999999</v>
      </c>
      <c r="L132" s="42">
        <v>0</v>
      </c>
      <c r="M132" s="19">
        <v>184312921.78</v>
      </c>
      <c r="N132" s="18">
        <v>776642696</v>
      </c>
      <c r="O132" s="18">
        <v>57814.78</v>
      </c>
      <c r="P132" s="18">
        <v>184255107</v>
      </c>
      <c r="Q132" s="18">
        <v>57814.78</v>
      </c>
      <c r="R132" s="41">
        <v>0</v>
      </c>
      <c r="S132" s="18">
        <v>57814.78</v>
      </c>
      <c r="T132" s="41">
        <v>0</v>
      </c>
      <c r="U132" s="41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f t="shared" si="10"/>
        <v>0</v>
      </c>
      <c r="H133" s="15">
        <v>-65000000</v>
      </c>
      <c r="I133" s="15">
        <v>9004603594</v>
      </c>
      <c r="J133" s="15">
        <v>6496120772.0699997</v>
      </c>
      <c r="K133" s="15">
        <v>2508482821.9299998</v>
      </c>
      <c r="L133" s="40">
        <v>0</v>
      </c>
      <c r="M133" s="16">
        <v>3018140903.5799999</v>
      </c>
      <c r="N133" s="15">
        <v>3477979868.4899998</v>
      </c>
      <c r="O133" s="15">
        <v>656436984.73000002</v>
      </c>
      <c r="P133" s="15">
        <v>2361703918.8499999</v>
      </c>
      <c r="Q133" s="15">
        <v>552548324.73000002</v>
      </c>
      <c r="R133" s="15">
        <v>103888660</v>
      </c>
      <c r="S133" s="15">
        <v>552548324.73000002</v>
      </c>
      <c r="T133" s="39">
        <v>0</v>
      </c>
      <c r="U133" s="39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f t="shared" si="9"/>
        <v>0</v>
      </c>
      <c r="H134" s="15">
        <v>0</v>
      </c>
      <c r="I134" s="15">
        <v>2500000000</v>
      </c>
      <c r="J134" s="15">
        <v>1350975978.45</v>
      </c>
      <c r="K134" s="15">
        <v>1149024021.55</v>
      </c>
      <c r="L134" s="40">
        <v>0</v>
      </c>
      <c r="M134" s="16">
        <v>748941423.96000004</v>
      </c>
      <c r="N134" s="15">
        <v>602034554.49000001</v>
      </c>
      <c r="O134" s="15">
        <v>432703206.48000002</v>
      </c>
      <c r="P134" s="15">
        <v>316238217.48000002</v>
      </c>
      <c r="Q134" s="15">
        <v>432703206.48000002</v>
      </c>
      <c r="R134" s="39">
        <v>0</v>
      </c>
      <c r="S134" s="15">
        <v>432703206.48000002</v>
      </c>
      <c r="T134" s="39">
        <v>0</v>
      </c>
      <c r="U134" s="39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f t="shared" si="9"/>
        <v>0</v>
      </c>
      <c r="H135" s="18">
        <v>0</v>
      </c>
      <c r="I135" s="18">
        <v>2500000000</v>
      </c>
      <c r="J135" s="18">
        <v>1350975978.45</v>
      </c>
      <c r="K135" s="18">
        <v>1149024021.55</v>
      </c>
      <c r="L135" s="42">
        <v>0</v>
      </c>
      <c r="M135" s="19">
        <v>748941423.96000004</v>
      </c>
      <c r="N135" s="18">
        <v>602034554.49000001</v>
      </c>
      <c r="O135" s="18">
        <v>432703206.48000002</v>
      </c>
      <c r="P135" s="18">
        <v>316238217.48000002</v>
      </c>
      <c r="Q135" s="18">
        <v>432703206.48000002</v>
      </c>
      <c r="R135" s="41">
        <v>0</v>
      </c>
      <c r="S135" s="18">
        <v>432703206.48000002</v>
      </c>
      <c r="T135" s="41">
        <v>0</v>
      </c>
      <c r="U135" s="41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f t="shared" ref="G136:G140" si="11">+I136-F136-H136</f>
        <v>0</v>
      </c>
      <c r="H136" s="15">
        <v>-65000000</v>
      </c>
      <c r="I136" s="15">
        <v>6504603594</v>
      </c>
      <c r="J136" s="15">
        <v>5145144793.6199999</v>
      </c>
      <c r="K136" s="15">
        <v>1359458800.3800001</v>
      </c>
      <c r="L136" s="40">
        <v>0</v>
      </c>
      <c r="M136" s="16">
        <v>2269199479.6199999</v>
      </c>
      <c r="N136" s="15">
        <v>2875945314</v>
      </c>
      <c r="O136" s="15">
        <v>223733778.25</v>
      </c>
      <c r="P136" s="15">
        <v>2045465701.3699999</v>
      </c>
      <c r="Q136" s="15">
        <v>119845118.25</v>
      </c>
      <c r="R136" s="15">
        <v>103888660</v>
      </c>
      <c r="S136" s="15">
        <v>119845118.25</v>
      </c>
      <c r="T136" s="39">
        <v>0</v>
      </c>
      <c r="U136" s="39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f t="shared" si="11"/>
        <v>0</v>
      </c>
      <c r="H137" s="18">
        <v>-65000000</v>
      </c>
      <c r="I137" s="18">
        <v>6504603594</v>
      </c>
      <c r="J137" s="18">
        <v>5145144793.6199999</v>
      </c>
      <c r="K137" s="18">
        <v>1359458800.3800001</v>
      </c>
      <c r="L137" s="42">
        <v>0</v>
      </c>
      <c r="M137" s="19">
        <v>2269199479.6199999</v>
      </c>
      <c r="N137" s="18">
        <v>2875945314</v>
      </c>
      <c r="O137" s="18">
        <v>223733778.25</v>
      </c>
      <c r="P137" s="18">
        <v>2045465701.3699999</v>
      </c>
      <c r="Q137" s="18">
        <v>119845118.25</v>
      </c>
      <c r="R137" s="18">
        <v>103888660</v>
      </c>
      <c r="S137" s="18">
        <v>119845118.25</v>
      </c>
      <c r="T137" s="41">
        <v>0</v>
      </c>
      <c r="U137" s="41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f t="shared" si="11"/>
        <v>0</v>
      </c>
      <c r="H138" s="15">
        <v>-922000000</v>
      </c>
      <c r="I138" s="15">
        <v>1605835050</v>
      </c>
      <c r="J138" s="15">
        <v>948743052</v>
      </c>
      <c r="K138" s="15">
        <v>657091998</v>
      </c>
      <c r="L138" s="40">
        <v>0</v>
      </c>
      <c r="M138" s="16">
        <v>593543572</v>
      </c>
      <c r="N138" s="15">
        <v>355199480</v>
      </c>
      <c r="O138" s="15">
        <v>151324345.88</v>
      </c>
      <c r="P138" s="15">
        <v>442219226.12</v>
      </c>
      <c r="Q138" s="15">
        <v>145699582.88</v>
      </c>
      <c r="R138" s="15">
        <v>5624763</v>
      </c>
      <c r="S138" s="15">
        <v>145699582.88</v>
      </c>
      <c r="T138" s="39">
        <v>0</v>
      </c>
      <c r="U138" s="15">
        <v>1194272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f t="shared" si="11"/>
        <v>0</v>
      </c>
      <c r="H139" s="15">
        <v>-922000000</v>
      </c>
      <c r="I139" s="15">
        <v>1605835050</v>
      </c>
      <c r="J139" s="15">
        <v>948743052</v>
      </c>
      <c r="K139" s="15">
        <v>657091998</v>
      </c>
      <c r="L139" s="40">
        <v>0</v>
      </c>
      <c r="M139" s="16">
        <v>593543572</v>
      </c>
      <c r="N139" s="15">
        <v>355199480</v>
      </c>
      <c r="O139" s="15">
        <v>151324345.88</v>
      </c>
      <c r="P139" s="15">
        <v>442219226.12</v>
      </c>
      <c r="Q139" s="15">
        <v>145699582.88</v>
      </c>
      <c r="R139" s="15">
        <v>5624763</v>
      </c>
      <c r="S139" s="15">
        <v>145699582.88</v>
      </c>
      <c r="T139" s="39">
        <v>0</v>
      </c>
      <c r="U139" s="15">
        <v>1194272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f t="shared" si="11"/>
        <v>0</v>
      </c>
      <c r="H140" s="18">
        <v>-922000000</v>
      </c>
      <c r="I140" s="18">
        <v>1605835050</v>
      </c>
      <c r="J140" s="18">
        <v>948743052</v>
      </c>
      <c r="K140" s="18">
        <v>657091998</v>
      </c>
      <c r="L140" s="42">
        <v>0</v>
      </c>
      <c r="M140" s="19">
        <v>593543572</v>
      </c>
      <c r="N140" s="18">
        <v>355199480</v>
      </c>
      <c r="O140" s="18">
        <v>151324345.88</v>
      </c>
      <c r="P140" s="18">
        <v>442219226.12</v>
      </c>
      <c r="Q140" s="18">
        <v>145699582.88</v>
      </c>
      <c r="R140" s="18">
        <v>5624763</v>
      </c>
      <c r="S140" s="18">
        <v>145699582.88</v>
      </c>
      <c r="T140" s="41">
        <v>0</v>
      </c>
      <c r="U140" s="18">
        <v>1194272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f t="shared" si="9"/>
        <v>0</v>
      </c>
      <c r="H141" s="15">
        <v>0</v>
      </c>
      <c r="I141" s="15">
        <v>572164950</v>
      </c>
      <c r="J141" s="15">
        <v>414537269</v>
      </c>
      <c r="K141" s="15">
        <v>157627681</v>
      </c>
      <c r="L141" s="40">
        <v>0</v>
      </c>
      <c r="M141" s="16">
        <v>297987269</v>
      </c>
      <c r="N141" s="15">
        <v>116550000</v>
      </c>
      <c r="O141" s="15">
        <v>157992922.80000001</v>
      </c>
      <c r="P141" s="15">
        <v>139994346.19999999</v>
      </c>
      <c r="Q141" s="15">
        <v>148332617.80000001</v>
      </c>
      <c r="R141" s="15">
        <v>9660305</v>
      </c>
      <c r="S141" s="15">
        <v>148332617.80000001</v>
      </c>
      <c r="T141" s="39">
        <v>0</v>
      </c>
      <c r="U141" s="15">
        <v>1257252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f t="shared" si="9"/>
        <v>0</v>
      </c>
      <c r="H142" s="15">
        <v>0</v>
      </c>
      <c r="I142" s="15">
        <v>572164950</v>
      </c>
      <c r="J142" s="15">
        <v>414537269</v>
      </c>
      <c r="K142" s="15">
        <v>157627681</v>
      </c>
      <c r="L142" s="40">
        <v>0</v>
      </c>
      <c r="M142" s="16">
        <v>297987269</v>
      </c>
      <c r="N142" s="15">
        <v>116550000</v>
      </c>
      <c r="O142" s="15">
        <v>157992922.80000001</v>
      </c>
      <c r="P142" s="15">
        <v>139994346.19999999</v>
      </c>
      <c r="Q142" s="15">
        <v>148332617.80000001</v>
      </c>
      <c r="R142" s="15">
        <v>9660305</v>
      </c>
      <c r="S142" s="15">
        <v>148332617.80000001</v>
      </c>
      <c r="T142" s="39">
        <v>0</v>
      </c>
      <c r="U142" s="15">
        <v>1257252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f t="shared" si="9"/>
        <v>0</v>
      </c>
      <c r="H143" s="18">
        <v>0</v>
      </c>
      <c r="I143" s="18">
        <v>572164950</v>
      </c>
      <c r="J143" s="18">
        <v>414537269</v>
      </c>
      <c r="K143" s="18">
        <v>157627681</v>
      </c>
      <c r="L143" s="42">
        <v>0</v>
      </c>
      <c r="M143" s="19">
        <v>297987269</v>
      </c>
      <c r="N143" s="18">
        <v>116550000</v>
      </c>
      <c r="O143" s="18">
        <v>157992922.80000001</v>
      </c>
      <c r="P143" s="18">
        <v>139994346.19999999</v>
      </c>
      <c r="Q143" s="18">
        <v>148332617.80000001</v>
      </c>
      <c r="R143" s="18">
        <v>9660305</v>
      </c>
      <c r="S143" s="18">
        <v>148332617.80000001</v>
      </c>
      <c r="T143" s="41">
        <v>0</v>
      </c>
      <c r="U143" s="18">
        <v>1257252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f t="shared" ref="G144:G151" si="12">+I144-F144-H144</f>
        <v>0</v>
      </c>
      <c r="H144" s="15">
        <v>-1043004200</v>
      </c>
      <c r="I144" s="15">
        <v>8456995800</v>
      </c>
      <c r="J144" s="15">
        <v>6197636376.4399996</v>
      </c>
      <c r="K144" s="15">
        <v>2259359423.5599999</v>
      </c>
      <c r="L144" s="40">
        <v>0</v>
      </c>
      <c r="M144" s="16">
        <v>3344306387.4400001</v>
      </c>
      <c r="N144" s="15">
        <v>2853329989</v>
      </c>
      <c r="O144" s="15">
        <v>815759655.32000005</v>
      </c>
      <c r="P144" s="15">
        <v>2528546732.1199999</v>
      </c>
      <c r="Q144" s="15">
        <v>801807015.32000005</v>
      </c>
      <c r="R144" s="15">
        <v>13952640</v>
      </c>
      <c r="S144" s="15">
        <v>801807015.32000005</v>
      </c>
      <c r="T144" s="39">
        <v>0</v>
      </c>
      <c r="U144" s="39">
        <v>0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f t="shared" si="12"/>
        <v>0</v>
      </c>
      <c r="H145" s="15">
        <v>-1043004200</v>
      </c>
      <c r="I145" s="15">
        <v>8456995800</v>
      </c>
      <c r="J145" s="15">
        <v>6197636376.4399996</v>
      </c>
      <c r="K145" s="15">
        <v>2259359423.5599999</v>
      </c>
      <c r="L145" s="40">
        <v>0</v>
      </c>
      <c r="M145" s="16">
        <v>3344306387.4400001</v>
      </c>
      <c r="N145" s="15">
        <v>2853329989</v>
      </c>
      <c r="O145" s="15">
        <v>815759655.32000005</v>
      </c>
      <c r="P145" s="15">
        <v>2528546732.1199999</v>
      </c>
      <c r="Q145" s="15">
        <v>801807015.32000005</v>
      </c>
      <c r="R145" s="15">
        <v>13952640</v>
      </c>
      <c r="S145" s="15">
        <v>801807015.32000005</v>
      </c>
      <c r="T145" s="39">
        <v>0</v>
      </c>
      <c r="U145" s="39">
        <v>0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f t="shared" si="12"/>
        <v>0</v>
      </c>
      <c r="H146" s="18">
        <v>-1043004200</v>
      </c>
      <c r="I146" s="18">
        <v>8456995800</v>
      </c>
      <c r="J146" s="18">
        <v>6197636376.4399996</v>
      </c>
      <c r="K146" s="18">
        <v>2259359423.5599999</v>
      </c>
      <c r="L146" s="42">
        <v>0</v>
      </c>
      <c r="M146" s="19">
        <v>3344306387.4400001</v>
      </c>
      <c r="N146" s="18">
        <v>2853329989</v>
      </c>
      <c r="O146" s="18">
        <v>815759655.32000005</v>
      </c>
      <c r="P146" s="18">
        <v>2528546732.1199999</v>
      </c>
      <c r="Q146" s="18">
        <v>801807015.32000005</v>
      </c>
      <c r="R146" s="18">
        <v>13952640</v>
      </c>
      <c r="S146" s="18">
        <v>801807015.32000005</v>
      </c>
      <c r="T146" s="41">
        <v>0</v>
      </c>
      <c r="U146" s="41">
        <v>0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f t="shared" si="12"/>
        <v>0</v>
      </c>
      <c r="H147" s="15">
        <v>-2480000000</v>
      </c>
      <c r="I147" s="15">
        <v>14350396406</v>
      </c>
      <c r="J147" s="15">
        <v>11491354005.459999</v>
      </c>
      <c r="K147" s="15">
        <v>2859042400.54</v>
      </c>
      <c r="L147" s="40">
        <v>0</v>
      </c>
      <c r="M147" s="16">
        <v>11376348558.459999</v>
      </c>
      <c r="N147" s="15">
        <v>115005447</v>
      </c>
      <c r="O147" s="15">
        <v>5517035560.8599997</v>
      </c>
      <c r="P147" s="15">
        <v>5859312997.6000004</v>
      </c>
      <c r="Q147" s="15">
        <v>5459133766.8599997</v>
      </c>
      <c r="R147" s="15">
        <v>57901794</v>
      </c>
      <c r="S147" s="15">
        <v>5459133766.8599997</v>
      </c>
      <c r="T147" s="39">
        <v>0</v>
      </c>
      <c r="U147" s="15">
        <v>11188876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f t="shared" si="12"/>
        <v>0</v>
      </c>
      <c r="H148" s="15">
        <v>-2290000000</v>
      </c>
      <c r="I148" s="15">
        <v>14340396406</v>
      </c>
      <c r="J148" s="15">
        <v>11481354005.459999</v>
      </c>
      <c r="K148" s="15">
        <v>2859042400.54</v>
      </c>
      <c r="L148" s="40">
        <v>0</v>
      </c>
      <c r="M148" s="16">
        <v>11376348558.459999</v>
      </c>
      <c r="N148" s="15">
        <v>105005447</v>
      </c>
      <c r="O148" s="15">
        <v>5517035560.8599997</v>
      </c>
      <c r="P148" s="15">
        <v>5859312997.6000004</v>
      </c>
      <c r="Q148" s="15">
        <v>5459133766.8599997</v>
      </c>
      <c r="R148" s="15">
        <v>57901794</v>
      </c>
      <c r="S148" s="15">
        <v>5459133766.8599997</v>
      </c>
      <c r="T148" s="39">
        <v>0</v>
      </c>
      <c r="U148" s="15">
        <v>11008348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f t="shared" si="12"/>
        <v>0</v>
      </c>
      <c r="H149" s="18">
        <v>-2290000000</v>
      </c>
      <c r="I149" s="18">
        <v>14340396406</v>
      </c>
      <c r="J149" s="18">
        <v>11481354005.459999</v>
      </c>
      <c r="K149" s="18">
        <v>2859042400.54</v>
      </c>
      <c r="L149" s="42">
        <v>0</v>
      </c>
      <c r="M149" s="19">
        <v>11376348558.459999</v>
      </c>
      <c r="N149" s="18">
        <v>105005447</v>
      </c>
      <c r="O149" s="18">
        <v>5517035560.8599997</v>
      </c>
      <c r="P149" s="18">
        <v>5859312997.6000004</v>
      </c>
      <c r="Q149" s="18">
        <v>5459133766.8599997</v>
      </c>
      <c r="R149" s="18">
        <v>57901794</v>
      </c>
      <c r="S149" s="18">
        <v>5459133766.8599997</v>
      </c>
      <c r="T149" s="41">
        <v>0</v>
      </c>
      <c r="U149" s="18">
        <v>11008348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f t="shared" si="12"/>
        <v>0</v>
      </c>
      <c r="H150" s="15">
        <v>-190000000</v>
      </c>
      <c r="I150" s="15">
        <v>10000000</v>
      </c>
      <c r="J150" s="15">
        <v>10000000</v>
      </c>
      <c r="K150" s="39">
        <v>0</v>
      </c>
      <c r="L150" s="40">
        <v>0</v>
      </c>
      <c r="M150" s="40">
        <v>0</v>
      </c>
      <c r="N150" s="15">
        <v>10000000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15">
        <v>180528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f t="shared" si="12"/>
        <v>0</v>
      </c>
      <c r="H151" s="18">
        <v>-190000000</v>
      </c>
      <c r="I151" s="18">
        <v>10000000</v>
      </c>
      <c r="J151" s="18">
        <v>10000000</v>
      </c>
      <c r="K151" s="41">
        <v>0</v>
      </c>
      <c r="L151" s="42">
        <v>0</v>
      </c>
      <c r="M151" s="42">
        <v>0</v>
      </c>
      <c r="N151" s="18">
        <v>10000000</v>
      </c>
      <c r="O151" s="41">
        <v>0</v>
      </c>
      <c r="P151" s="41">
        <v>0</v>
      </c>
      <c r="Q151" s="41">
        <v>0</v>
      </c>
      <c r="R151" s="41">
        <v>0</v>
      </c>
      <c r="S151" s="41">
        <v>0</v>
      </c>
      <c r="T151" s="41">
        <v>0</v>
      </c>
      <c r="U151" s="18">
        <v>180528</v>
      </c>
    </row>
    <row r="154" spans="1:21" x14ac:dyDescent="0.25">
      <c r="J154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6:G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54"/>
  <sheetViews>
    <sheetView showGridLines="0" zoomScaleNormal="100" workbookViewId="0">
      <pane xSplit="1" ySplit="5" topLeftCell="B147" activePane="bottomRight" state="frozen"/>
      <selection pane="topRight" activeCell="H1" sqref="H1"/>
      <selection pane="bottomLeft" activeCell="A2" sqref="A2"/>
      <selection pane="bottomRight" activeCell="M151" sqref="M151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4.285156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16" width="11.42578125" style="1"/>
    <col min="217" max="217" width="2.85546875" style="1" customWidth="1"/>
    <col min="218" max="221" width="2.7109375" style="1" customWidth="1"/>
    <col min="222" max="222" width="2.85546875" style="1" customWidth="1"/>
    <col min="223" max="225" width="2.7109375" style="1" customWidth="1"/>
    <col min="226" max="226" width="2.42578125" style="1" customWidth="1"/>
    <col min="227" max="227" width="0.28515625" style="1" customWidth="1"/>
    <col min="228" max="228" width="1" style="1" customWidth="1"/>
    <col min="229" max="229" width="1.5703125" style="1" customWidth="1"/>
    <col min="230" max="242" width="2.7109375" style="1" customWidth="1"/>
    <col min="243" max="243" width="2.42578125" style="1" customWidth="1"/>
    <col min="244" max="244" width="0.28515625" style="1" customWidth="1"/>
    <col min="245" max="245" width="1.85546875" style="1" customWidth="1"/>
    <col min="246" max="246" width="0.85546875" style="1" customWidth="1"/>
    <col min="247" max="250" width="2.7109375" style="1" customWidth="1"/>
    <col min="251" max="251" width="3.28515625" style="1" customWidth="1"/>
    <col min="252" max="252" width="3.140625" style="1" customWidth="1"/>
    <col min="253" max="254" width="2.7109375" style="1" customWidth="1"/>
    <col min="255" max="256" width="0.85546875" style="1" customWidth="1"/>
    <col min="257" max="257" width="1" style="1" customWidth="1"/>
    <col min="258" max="260" width="10.85546875" style="1" customWidth="1"/>
    <col min="261" max="261" width="3.85546875" style="1" customWidth="1"/>
    <col min="262" max="262" width="7" style="1" customWidth="1"/>
    <col min="263" max="263" width="6.85546875" style="1" customWidth="1"/>
    <col min="264" max="264" width="4" style="1" customWidth="1"/>
    <col min="265" max="272" width="10.85546875" style="1" customWidth="1"/>
    <col min="273" max="273" width="0.5703125" style="1" customWidth="1"/>
    <col min="274" max="472" width="11.42578125" style="1"/>
    <col min="473" max="473" width="2.85546875" style="1" customWidth="1"/>
    <col min="474" max="477" width="2.7109375" style="1" customWidth="1"/>
    <col min="478" max="478" width="2.85546875" style="1" customWidth="1"/>
    <col min="479" max="481" width="2.7109375" style="1" customWidth="1"/>
    <col min="482" max="482" width="2.42578125" style="1" customWidth="1"/>
    <col min="483" max="483" width="0.28515625" style="1" customWidth="1"/>
    <col min="484" max="484" width="1" style="1" customWidth="1"/>
    <col min="485" max="485" width="1.5703125" style="1" customWidth="1"/>
    <col min="486" max="498" width="2.7109375" style="1" customWidth="1"/>
    <col min="499" max="499" width="2.42578125" style="1" customWidth="1"/>
    <col min="500" max="500" width="0.28515625" style="1" customWidth="1"/>
    <col min="501" max="501" width="1.85546875" style="1" customWidth="1"/>
    <col min="502" max="502" width="0.85546875" style="1" customWidth="1"/>
    <col min="503" max="506" width="2.7109375" style="1" customWidth="1"/>
    <col min="507" max="507" width="3.28515625" style="1" customWidth="1"/>
    <col min="508" max="508" width="3.140625" style="1" customWidth="1"/>
    <col min="509" max="510" width="2.7109375" style="1" customWidth="1"/>
    <col min="511" max="512" width="0.85546875" style="1" customWidth="1"/>
    <col min="513" max="513" width="1" style="1" customWidth="1"/>
    <col min="514" max="516" width="10.85546875" style="1" customWidth="1"/>
    <col min="517" max="517" width="3.85546875" style="1" customWidth="1"/>
    <col min="518" max="518" width="7" style="1" customWidth="1"/>
    <col min="519" max="519" width="6.85546875" style="1" customWidth="1"/>
    <col min="520" max="520" width="4" style="1" customWidth="1"/>
    <col min="521" max="528" width="10.85546875" style="1" customWidth="1"/>
    <col min="529" max="529" width="0.5703125" style="1" customWidth="1"/>
    <col min="530" max="728" width="11.42578125" style="1"/>
    <col min="729" max="729" width="2.85546875" style="1" customWidth="1"/>
    <col min="730" max="733" width="2.7109375" style="1" customWidth="1"/>
    <col min="734" max="734" width="2.85546875" style="1" customWidth="1"/>
    <col min="735" max="737" width="2.7109375" style="1" customWidth="1"/>
    <col min="738" max="738" width="2.42578125" style="1" customWidth="1"/>
    <col min="739" max="739" width="0.28515625" style="1" customWidth="1"/>
    <col min="740" max="740" width="1" style="1" customWidth="1"/>
    <col min="741" max="741" width="1.5703125" style="1" customWidth="1"/>
    <col min="742" max="754" width="2.7109375" style="1" customWidth="1"/>
    <col min="755" max="755" width="2.42578125" style="1" customWidth="1"/>
    <col min="756" max="756" width="0.28515625" style="1" customWidth="1"/>
    <col min="757" max="757" width="1.85546875" style="1" customWidth="1"/>
    <col min="758" max="758" width="0.85546875" style="1" customWidth="1"/>
    <col min="759" max="762" width="2.7109375" style="1" customWidth="1"/>
    <col min="763" max="763" width="3.28515625" style="1" customWidth="1"/>
    <col min="764" max="764" width="3.140625" style="1" customWidth="1"/>
    <col min="765" max="766" width="2.7109375" style="1" customWidth="1"/>
    <col min="767" max="768" width="0.85546875" style="1" customWidth="1"/>
    <col min="769" max="769" width="1" style="1" customWidth="1"/>
    <col min="770" max="772" width="10.85546875" style="1" customWidth="1"/>
    <col min="773" max="773" width="3.85546875" style="1" customWidth="1"/>
    <col min="774" max="774" width="7" style="1" customWidth="1"/>
    <col min="775" max="775" width="6.85546875" style="1" customWidth="1"/>
    <col min="776" max="776" width="4" style="1" customWidth="1"/>
    <col min="777" max="784" width="10.85546875" style="1" customWidth="1"/>
    <col min="785" max="785" width="0.5703125" style="1" customWidth="1"/>
    <col min="786" max="984" width="11.42578125" style="1"/>
    <col min="985" max="985" width="2.85546875" style="1" customWidth="1"/>
    <col min="986" max="989" width="2.7109375" style="1" customWidth="1"/>
    <col min="990" max="990" width="2.85546875" style="1" customWidth="1"/>
    <col min="991" max="993" width="2.7109375" style="1" customWidth="1"/>
    <col min="994" max="994" width="2.42578125" style="1" customWidth="1"/>
    <col min="995" max="995" width="0.28515625" style="1" customWidth="1"/>
    <col min="996" max="996" width="1" style="1" customWidth="1"/>
    <col min="997" max="997" width="1.5703125" style="1" customWidth="1"/>
    <col min="998" max="1010" width="2.7109375" style="1" customWidth="1"/>
    <col min="1011" max="1011" width="2.42578125" style="1" customWidth="1"/>
    <col min="1012" max="1012" width="0.28515625" style="1" customWidth="1"/>
    <col min="1013" max="1013" width="1.85546875" style="1" customWidth="1"/>
    <col min="1014" max="1014" width="0.85546875" style="1" customWidth="1"/>
    <col min="1015" max="1018" width="2.7109375" style="1" customWidth="1"/>
    <col min="1019" max="1019" width="3.28515625" style="1" customWidth="1"/>
    <col min="1020" max="1020" width="3.140625" style="1" customWidth="1"/>
    <col min="1021" max="1022" width="2.7109375" style="1" customWidth="1"/>
    <col min="1023" max="1024" width="0.85546875" style="1" customWidth="1"/>
    <col min="1025" max="1025" width="1" style="1" customWidth="1"/>
    <col min="1026" max="1028" width="10.85546875" style="1" customWidth="1"/>
    <col min="1029" max="1029" width="3.85546875" style="1" customWidth="1"/>
    <col min="1030" max="1030" width="7" style="1" customWidth="1"/>
    <col min="1031" max="1031" width="6.85546875" style="1" customWidth="1"/>
    <col min="1032" max="1032" width="4" style="1" customWidth="1"/>
    <col min="1033" max="1040" width="10.85546875" style="1" customWidth="1"/>
    <col min="1041" max="1041" width="0.5703125" style="1" customWidth="1"/>
    <col min="1042" max="1240" width="11.42578125" style="1"/>
    <col min="1241" max="1241" width="2.85546875" style="1" customWidth="1"/>
    <col min="1242" max="1245" width="2.7109375" style="1" customWidth="1"/>
    <col min="1246" max="1246" width="2.85546875" style="1" customWidth="1"/>
    <col min="1247" max="1249" width="2.7109375" style="1" customWidth="1"/>
    <col min="1250" max="1250" width="2.42578125" style="1" customWidth="1"/>
    <col min="1251" max="1251" width="0.28515625" style="1" customWidth="1"/>
    <col min="1252" max="1252" width="1" style="1" customWidth="1"/>
    <col min="1253" max="1253" width="1.5703125" style="1" customWidth="1"/>
    <col min="1254" max="1266" width="2.7109375" style="1" customWidth="1"/>
    <col min="1267" max="1267" width="2.42578125" style="1" customWidth="1"/>
    <col min="1268" max="1268" width="0.28515625" style="1" customWidth="1"/>
    <col min="1269" max="1269" width="1.85546875" style="1" customWidth="1"/>
    <col min="1270" max="1270" width="0.85546875" style="1" customWidth="1"/>
    <col min="1271" max="1274" width="2.7109375" style="1" customWidth="1"/>
    <col min="1275" max="1275" width="3.28515625" style="1" customWidth="1"/>
    <col min="1276" max="1276" width="3.140625" style="1" customWidth="1"/>
    <col min="1277" max="1278" width="2.7109375" style="1" customWidth="1"/>
    <col min="1279" max="1280" width="0.85546875" style="1" customWidth="1"/>
    <col min="1281" max="1281" width="1" style="1" customWidth="1"/>
    <col min="1282" max="1284" width="10.85546875" style="1" customWidth="1"/>
    <col min="1285" max="1285" width="3.85546875" style="1" customWidth="1"/>
    <col min="1286" max="1286" width="7" style="1" customWidth="1"/>
    <col min="1287" max="1287" width="6.85546875" style="1" customWidth="1"/>
    <col min="1288" max="1288" width="4" style="1" customWidth="1"/>
    <col min="1289" max="1296" width="10.85546875" style="1" customWidth="1"/>
    <col min="1297" max="1297" width="0.5703125" style="1" customWidth="1"/>
    <col min="1298" max="1496" width="11.42578125" style="1"/>
    <col min="1497" max="1497" width="2.85546875" style="1" customWidth="1"/>
    <col min="1498" max="1501" width="2.7109375" style="1" customWidth="1"/>
    <col min="1502" max="1502" width="2.85546875" style="1" customWidth="1"/>
    <col min="1503" max="1505" width="2.7109375" style="1" customWidth="1"/>
    <col min="1506" max="1506" width="2.42578125" style="1" customWidth="1"/>
    <col min="1507" max="1507" width="0.28515625" style="1" customWidth="1"/>
    <col min="1508" max="1508" width="1" style="1" customWidth="1"/>
    <col min="1509" max="1509" width="1.5703125" style="1" customWidth="1"/>
    <col min="1510" max="1522" width="2.7109375" style="1" customWidth="1"/>
    <col min="1523" max="1523" width="2.42578125" style="1" customWidth="1"/>
    <col min="1524" max="1524" width="0.28515625" style="1" customWidth="1"/>
    <col min="1525" max="1525" width="1.85546875" style="1" customWidth="1"/>
    <col min="1526" max="1526" width="0.85546875" style="1" customWidth="1"/>
    <col min="1527" max="1530" width="2.7109375" style="1" customWidth="1"/>
    <col min="1531" max="1531" width="3.28515625" style="1" customWidth="1"/>
    <col min="1532" max="1532" width="3.140625" style="1" customWidth="1"/>
    <col min="1533" max="1534" width="2.7109375" style="1" customWidth="1"/>
    <col min="1535" max="1536" width="0.85546875" style="1" customWidth="1"/>
    <col min="1537" max="1537" width="1" style="1" customWidth="1"/>
    <col min="1538" max="1540" width="10.85546875" style="1" customWidth="1"/>
    <col min="1541" max="1541" width="3.85546875" style="1" customWidth="1"/>
    <col min="1542" max="1542" width="7" style="1" customWidth="1"/>
    <col min="1543" max="1543" width="6.85546875" style="1" customWidth="1"/>
    <col min="1544" max="1544" width="4" style="1" customWidth="1"/>
    <col min="1545" max="1552" width="10.85546875" style="1" customWidth="1"/>
    <col min="1553" max="1553" width="0.5703125" style="1" customWidth="1"/>
    <col min="1554" max="1752" width="11.42578125" style="1"/>
    <col min="1753" max="1753" width="2.85546875" style="1" customWidth="1"/>
    <col min="1754" max="1757" width="2.7109375" style="1" customWidth="1"/>
    <col min="1758" max="1758" width="2.85546875" style="1" customWidth="1"/>
    <col min="1759" max="1761" width="2.7109375" style="1" customWidth="1"/>
    <col min="1762" max="1762" width="2.42578125" style="1" customWidth="1"/>
    <col min="1763" max="1763" width="0.28515625" style="1" customWidth="1"/>
    <col min="1764" max="1764" width="1" style="1" customWidth="1"/>
    <col min="1765" max="1765" width="1.5703125" style="1" customWidth="1"/>
    <col min="1766" max="1778" width="2.7109375" style="1" customWidth="1"/>
    <col min="1779" max="1779" width="2.42578125" style="1" customWidth="1"/>
    <col min="1780" max="1780" width="0.28515625" style="1" customWidth="1"/>
    <col min="1781" max="1781" width="1.85546875" style="1" customWidth="1"/>
    <col min="1782" max="1782" width="0.85546875" style="1" customWidth="1"/>
    <col min="1783" max="1786" width="2.7109375" style="1" customWidth="1"/>
    <col min="1787" max="1787" width="3.28515625" style="1" customWidth="1"/>
    <col min="1788" max="1788" width="3.140625" style="1" customWidth="1"/>
    <col min="1789" max="1790" width="2.7109375" style="1" customWidth="1"/>
    <col min="1791" max="1792" width="0.85546875" style="1" customWidth="1"/>
    <col min="1793" max="1793" width="1" style="1" customWidth="1"/>
    <col min="1794" max="1796" width="10.85546875" style="1" customWidth="1"/>
    <col min="1797" max="1797" width="3.85546875" style="1" customWidth="1"/>
    <col min="1798" max="1798" width="7" style="1" customWidth="1"/>
    <col min="1799" max="1799" width="6.85546875" style="1" customWidth="1"/>
    <col min="1800" max="1800" width="4" style="1" customWidth="1"/>
    <col min="1801" max="1808" width="10.85546875" style="1" customWidth="1"/>
    <col min="1809" max="1809" width="0.5703125" style="1" customWidth="1"/>
    <col min="1810" max="2008" width="11.42578125" style="1"/>
    <col min="2009" max="2009" width="2.85546875" style="1" customWidth="1"/>
    <col min="2010" max="2013" width="2.7109375" style="1" customWidth="1"/>
    <col min="2014" max="2014" width="2.85546875" style="1" customWidth="1"/>
    <col min="2015" max="2017" width="2.7109375" style="1" customWidth="1"/>
    <col min="2018" max="2018" width="2.42578125" style="1" customWidth="1"/>
    <col min="2019" max="2019" width="0.28515625" style="1" customWidth="1"/>
    <col min="2020" max="2020" width="1" style="1" customWidth="1"/>
    <col min="2021" max="2021" width="1.5703125" style="1" customWidth="1"/>
    <col min="2022" max="2034" width="2.7109375" style="1" customWidth="1"/>
    <col min="2035" max="2035" width="2.42578125" style="1" customWidth="1"/>
    <col min="2036" max="2036" width="0.28515625" style="1" customWidth="1"/>
    <col min="2037" max="2037" width="1.85546875" style="1" customWidth="1"/>
    <col min="2038" max="2038" width="0.85546875" style="1" customWidth="1"/>
    <col min="2039" max="2042" width="2.7109375" style="1" customWidth="1"/>
    <col min="2043" max="2043" width="3.28515625" style="1" customWidth="1"/>
    <col min="2044" max="2044" width="3.140625" style="1" customWidth="1"/>
    <col min="2045" max="2046" width="2.7109375" style="1" customWidth="1"/>
    <col min="2047" max="2048" width="0.85546875" style="1" customWidth="1"/>
    <col min="2049" max="2049" width="1" style="1" customWidth="1"/>
    <col min="2050" max="2052" width="10.85546875" style="1" customWidth="1"/>
    <col min="2053" max="2053" width="3.85546875" style="1" customWidth="1"/>
    <col min="2054" max="2054" width="7" style="1" customWidth="1"/>
    <col min="2055" max="2055" width="6.85546875" style="1" customWidth="1"/>
    <col min="2056" max="2056" width="4" style="1" customWidth="1"/>
    <col min="2057" max="2064" width="10.85546875" style="1" customWidth="1"/>
    <col min="2065" max="2065" width="0.5703125" style="1" customWidth="1"/>
    <col min="2066" max="2264" width="11.42578125" style="1"/>
    <col min="2265" max="2265" width="2.85546875" style="1" customWidth="1"/>
    <col min="2266" max="2269" width="2.7109375" style="1" customWidth="1"/>
    <col min="2270" max="2270" width="2.85546875" style="1" customWidth="1"/>
    <col min="2271" max="2273" width="2.7109375" style="1" customWidth="1"/>
    <col min="2274" max="2274" width="2.42578125" style="1" customWidth="1"/>
    <col min="2275" max="2275" width="0.28515625" style="1" customWidth="1"/>
    <col min="2276" max="2276" width="1" style="1" customWidth="1"/>
    <col min="2277" max="2277" width="1.5703125" style="1" customWidth="1"/>
    <col min="2278" max="2290" width="2.7109375" style="1" customWidth="1"/>
    <col min="2291" max="2291" width="2.42578125" style="1" customWidth="1"/>
    <col min="2292" max="2292" width="0.28515625" style="1" customWidth="1"/>
    <col min="2293" max="2293" width="1.85546875" style="1" customWidth="1"/>
    <col min="2294" max="2294" width="0.85546875" style="1" customWidth="1"/>
    <col min="2295" max="2298" width="2.7109375" style="1" customWidth="1"/>
    <col min="2299" max="2299" width="3.28515625" style="1" customWidth="1"/>
    <col min="2300" max="2300" width="3.140625" style="1" customWidth="1"/>
    <col min="2301" max="2302" width="2.7109375" style="1" customWidth="1"/>
    <col min="2303" max="2304" width="0.85546875" style="1" customWidth="1"/>
    <col min="2305" max="2305" width="1" style="1" customWidth="1"/>
    <col min="2306" max="2308" width="10.85546875" style="1" customWidth="1"/>
    <col min="2309" max="2309" width="3.85546875" style="1" customWidth="1"/>
    <col min="2310" max="2310" width="7" style="1" customWidth="1"/>
    <col min="2311" max="2311" width="6.85546875" style="1" customWidth="1"/>
    <col min="2312" max="2312" width="4" style="1" customWidth="1"/>
    <col min="2313" max="2320" width="10.85546875" style="1" customWidth="1"/>
    <col min="2321" max="2321" width="0.5703125" style="1" customWidth="1"/>
    <col min="2322" max="2520" width="11.42578125" style="1"/>
    <col min="2521" max="2521" width="2.85546875" style="1" customWidth="1"/>
    <col min="2522" max="2525" width="2.7109375" style="1" customWidth="1"/>
    <col min="2526" max="2526" width="2.85546875" style="1" customWidth="1"/>
    <col min="2527" max="2529" width="2.7109375" style="1" customWidth="1"/>
    <col min="2530" max="2530" width="2.42578125" style="1" customWidth="1"/>
    <col min="2531" max="2531" width="0.28515625" style="1" customWidth="1"/>
    <col min="2532" max="2532" width="1" style="1" customWidth="1"/>
    <col min="2533" max="2533" width="1.5703125" style="1" customWidth="1"/>
    <col min="2534" max="2546" width="2.7109375" style="1" customWidth="1"/>
    <col min="2547" max="2547" width="2.42578125" style="1" customWidth="1"/>
    <col min="2548" max="2548" width="0.28515625" style="1" customWidth="1"/>
    <col min="2549" max="2549" width="1.85546875" style="1" customWidth="1"/>
    <col min="2550" max="2550" width="0.85546875" style="1" customWidth="1"/>
    <col min="2551" max="2554" width="2.7109375" style="1" customWidth="1"/>
    <col min="2555" max="2555" width="3.28515625" style="1" customWidth="1"/>
    <col min="2556" max="2556" width="3.140625" style="1" customWidth="1"/>
    <col min="2557" max="2558" width="2.7109375" style="1" customWidth="1"/>
    <col min="2559" max="2560" width="0.85546875" style="1" customWidth="1"/>
    <col min="2561" max="2561" width="1" style="1" customWidth="1"/>
    <col min="2562" max="2564" width="10.85546875" style="1" customWidth="1"/>
    <col min="2565" max="2565" width="3.85546875" style="1" customWidth="1"/>
    <col min="2566" max="2566" width="7" style="1" customWidth="1"/>
    <col min="2567" max="2567" width="6.85546875" style="1" customWidth="1"/>
    <col min="2568" max="2568" width="4" style="1" customWidth="1"/>
    <col min="2569" max="2576" width="10.85546875" style="1" customWidth="1"/>
    <col min="2577" max="2577" width="0.5703125" style="1" customWidth="1"/>
    <col min="2578" max="2776" width="11.42578125" style="1"/>
    <col min="2777" max="2777" width="2.85546875" style="1" customWidth="1"/>
    <col min="2778" max="2781" width="2.7109375" style="1" customWidth="1"/>
    <col min="2782" max="2782" width="2.85546875" style="1" customWidth="1"/>
    <col min="2783" max="2785" width="2.7109375" style="1" customWidth="1"/>
    <col min="2786" max="2786" width="2.42578125" style="1" customWidth="1"/>
    <col min="2787" max="2787" width="0.28515625" style="1" customWidth="1"/>
    <col min="2788" max="2788" width="1" style="1" customWidth="1"/>
    <col min="2789" max="2789" width="1.5703125" style="1" customWidth="1"/>
    <col min="2790" max="2802" width="2.7109375" style="1" customWidth="1"/>
    <col min="2803" max="2803" width="2.42578125" style="1" customWidth="1"/>
    <col min="2804" max="2804" width="0.28515625" style="1" customWidth="1"/>
    <col min="2805" max="2805" width="1.85546875" style="1" customWidth="1"/>
    <col min="2806" max="2806" width="0.85546875" style="1" customWidth="1"/>
    <col min="2807" max="2810" width="2.7109375" style="1" customWidth="1"/>
    <col min="2811" max="2811" width="3.28515625" style="1" customWidth="1"/>
    <col min="2812" max="2812" width="3.140625" style="1" customWidth="1"/>
    <col min="2813" max="2814" width="2.7109375" style="1" customWidth="1"/>
    <col min="2815" max="2816" width="0.85546875" style="1" customWidth="1"/>
    <col min="2817" max="2817" width="1" style="1" customWidth="1"/>
    <col min="2818" max="2820" width="10.85546875" style="1" customWidth="1"/>
    <col min="2821" max="2821" width="3.85546875" style="1" customWidth="1"/>
    <col min="2822" max="2822" width="7" style="1" customWidth="1"/>
    <col min="2823" max="2823" width="6.85546875" style="1" customWidth="1"/>
    <col min="2824" max="2824" width="4" style="1" customWidth="1"/>
    <col min="2825" max="2832" width="10.85546875" style="1" customWidth="1"/>
    <col min="2833" max="2833" width="0.5703125" style="1" customWidth="1"/>
    <col min="2834" max="3032" width="11.42578125" style="1"/>
    <col min="3033" max="3033" width="2.85546875" style="1" customWidth="1"/>
    <col min="3034" max="3037" width="2.7109375" style="1" customWidth="1"/>
    <col min="3038" max="3038" width="2.85546875" style="1" customWidth="1"/>
    <col min="3039" max="3041" width="2.7109375" style="1" customWidth="1"/>
    <col min="3042" max="3042" width="2.42578125" style="1" customWidth="1"/>
    <col min="3043" max="3043" width="0.28515625" style="1" customWidth="1"/>
    <col min="3044" max="3044" width="1" style="1" customWidth="1"/>
    <col min="3045" max="3045" width="1.5703125" style="1" customWidth="1"/>
    <col min="3046" max="3058" width="2.7109375" style="1" customWidth="1"/>
    <col min="3059" max="3059" width="2.42578125" style="1" customWidth="1"/>
    <col min="3060" max="3060" width="0.28515625" style="1" customWidth="1"/>
    <col min="3061" max="3061" width="1.85546875" style="1" customWidth="1"/>
    <col min="3062" max="3062" width="0.85546875" style="1" customWidth="1"/>
    <col min="3063" max="3066" width="2.7109375" style="1" customWidth="1"/>
    <col min="3067" max="3067" width="3.28515625" style="1" customWidth="1"/>
    <col min="3068" max="3068" width="3.140625" style="1" customWidth="1"/>
    <col min="3069" max="3070" width="2.7109375" style="1" customWidth="1"/>
    <col min="3071" max="3072" width="0.85546875" style="1" customWidth="1"/>
    <col min="3073" max="3073" width="1" style="1" customWidth="1"/>
    <col min="3074" max="3076" width="10.85546875" style="1" customWidth="1"/>
    <col min="3077" max="3077" width="3.85546875" style="1" customWidth="1"/>
    <col min="3078" max="3078" width="7" style="1" customWidth="1"/>
    <col min="3079" max="3079" width="6.85546875" style="1" customWidth="1"/>
    <col min="3080" max="3080" width="4" style="1" customWidth="1"/>
    <col min="3081" max="3088" width="10.85546875" style="1" customWidth="1"/>
    <col min="3089" max="3089" width="0.5703125" style="1" customWidth="1"/>
    <col min="3090" max="3288" width="11.42578125" style="1"/>
    <col min="3289" max="3289" width="2.85546875" style="1" customWidth="1"/>
    <col min="3290" max="3293" width="2.7109375" style="1" customWidth="1"/>
    <col min="3294" max="3294" width="2.85546875" style="1" customWidth="1"/>
    <col min="3295" max="3297" width="2.7109375" style="1" customWidth="1"/>
    <col min="3298" max="3298" width="2.42578125" style="1" customWidth="1"/>
    <col min="3299" max="3299" width="0.28515625" style="1" customWidth="1"/>
    <col min="3300" max="3300" width="1" style="1" customWidth="1"/>
    <col min="3301" max="3301" width="1.5703125" style="1" customWidth="1"/>
    <col min="3302" max="3314" width="2.7109375" style="1" customWidth="1"/>
    <col min="3315" max="3315" width="2.42578125" style="1" customWidth="1"/>
    <col min="3316" max="3316" width="0.28515625" style="1" customWidth="1"/>
    <col min="3317" max="3317" width="1.85546875" style="1" customWidth="1"/>
    <col min="3318" max="3318" width="0.85546875" style="1" customWidth="1"/>
    <col min="3319" max="3322" width="2.7109375" style="1" customWidth="1"/>
    <col min="3323" max="3323" width="3.28515625" style="1" customWidth="1"/>
    <col min="3324" max="3324" width="3.140625" style="1" customWidth="1"/>
    <col min="3325" max="3326" width="2.7109375" style="1" customWidth="1"/>
    <col min="3327" max="3328" width="0.85546875" style="1" customWidth="1"/>
    <col min="3329" max="3329" width="1" style="1" customWidth="1"/>
    <col min="3330" max="3332" width="10.85546875" style="1" customWidth="1"/>
    <col min="3333" max="3333" width="3.85546875" style="1" customWidth="1"/>
    <col min="3334" max="3334" width="7" style="1" customWidth="1"/>
    <col min="3335" max="3335" width="6.85546875" style="1" customWidth="1"/>
    <col min="3336" max="3336" width="4" style="1" customWidth="1"/>
    <col min="3337" max="3344" width="10.85546875" style="1" customWidth="1"/>
    <col min="3345" max="3345" width="0.5703125" style="1" customWidth="1"/>
    <col min="3346" max="3544" width="11.42578125" style="1"/>
    <col min="3545" max="3545" width="2.85546875" style="1" customWidth="1"/>
    <col min="3546" max="3549" width="2.7109375" style="1" customWidth="1"/>
    <col min="3550" max="3550" width="2.85546875" style="1" customWidth="1"/>
    <col min="3551" max="3553" width="2.7109375" style="1" customWidth="1"/>
    <col min="3554" max="3554" width="2.42578125" style="1" customWidth="1"/>
    <col min="3555" max="3555" width="0.28515625" style="1" customWidth="1"/>
    <col min="3556" max="3556" width="1" style="1" customWidth="1"/>
    <col min="3557" max="3557" width="1.5703125" style="1" customWidth="1"/>
    <col min="3558" max="3570" width="2.7109375" style="1" customWidth="1"/>
    <col min="3571" max="3571" width="2.42578125" style="1" customWidth="1"/>
    <col min="3572" max="3572" width="0.28515625" style="1" customWidth="1"/>
    <col min="3573" max="3573" width="1.85546875" style="1" customWidth="1"/>
    <col min="3574" max="3574" width="0.85546875" style="1" customWidth="1"/>
    <col min="3575" max="3578" width="2.7109375" style="1" customWidth="1"/>
    <col min="3579" max="3579" width="3.28515625" style="1" customWidth="1"/>
    <col min="3580" max="3580" width="3.140625" style="1" customWidth="1"/>
    <col min="3581" max="3582" width="2.7109375" style="1" customWidth="1"/>
    <col min="3583" max="3584" width="0.85546875" style="1" customWidth="1"/>
    <col min="3585" max="3585" width="1" style="1" customWidth="1"/>
    <col min="3586" max="3588" width="10.85546875" style="1" customWidth="1"/>
    <col min="3589" max="3589" width="3.85546875" style="1" customWidth="1"/>
    <col min="3590" max="3590" width="7" style="1" customWidth="1"/>
    <col min="3591" max="3591" width="6.85546875" style="1" customWidth="1"/>
    <col min="3592" max="3592" width="4" style="1" customWidth="1"/>
    <col min="3593" max="3600" width="10.85546875" style="1" customWidth="1"/>
    <col min="3601" max="3601" width="0.5703125" style="1" customWidth="1"/>
    <col min="3602" max="3800" width="11.42578125" style="1"/>
    <col min="3801" max="3801" width="2.85546875" style="1" customWidth="1"/>
    <col min="3802" max="3805" width="2.7109375" style="1" customWidth="1"/>
    <col min="3806" max="3806" width="2.85546875" style="1" customWidth="1"/>
    <col min="3807" max="3809" width="2.7109375" style="1" customWidth="1"/>
    <col min="3810" max="3810" width="2.42578125" style="1" customWidth="1"/>
    <col min="3811" max="3811" width="0.28515625" style="1" customWidth="1"/>
    <col min="3812" max="3812" width="1" style="1" customWidth="1"/>
    <col min="3813" max="3813" width="1.5703125" style="1" customWidth="1"/>
    <col min="3814" max="3826" width="2.7109375" style="1" customWidth="1"/>
    <col min="3827" max="3827" width="2.42578125" style="1" customWidth="1"/>
    <col min="3828" max="3828" width="0.28515625" style="1" customWidth="1"/>
    <col min="3829" max="3829" width="1.85546875" style="1" customWidth="1"/>
    <col min="3830" max="3830" width="0.85546875" style="1" customWidth="1"/>
    <col min="3831" max="3834" width="2.7109375" style="1" customWidth="1"/>
    <col min="3835" max="3835" width="3.28515625" style="1" customWidth="1"/>
    <col min="3836" max="3836" width="3.140625" style="1" customWidth="1"/>
    <col min="3837" max="3838" width="2.7109375" style="1" customWidth="1"/>
    <col min="3839" max="3840" width="0.85546875" style="1" customWidth="1"/>
    <col min="3841" max="3841" width="1" style="1" customWidth="1"/>
    <col min="3842" max="3844" width="10.85546875" style="1" customWidth="1"/>
    <col min="3845" max="3845" width="3.85546875" style="1" customWidth="1"/>
    <col min="3846" max="3846" width="7" style="1" customWidth="1"/>
    <col min="3847" max="3847" width="6.85546875" style="1" customWidth="1"/>
    <col min="3848" max="3848" width="4" style="1" customWidth="1"/>
    <col min="3849" max="3856" width="10.85546875" style="1" customWidth="1"/>
    <col min="3857" max="3857" width="0.5703125" style="1" customWidth="1"/>
    <col min="3858" max="4056" width="11.42578125" style="1"/>
    <col min="4057" max="4057" width="2.85546875" style="1" customWidth="1"/>
    <col min="4058" max="4061" width="2.7109375" style="1" customWidth="1"/>
    <col min="4062" max="4062" width="2.85546875" style="1" customWidth="1"/>
    <col min="4063" max="4065" width="2.7109375" style="1" customWidth="1"/>
    <col min="4066" max="4066" width="2.42578125" style="1" customWidth="1"/>
    <col min="4067" max="4067" width="0.28515625" style="1" customWidth="1"/>
    <col min="4068" max="4068" width="1" style="1" customWidth="1"/>
    <col min="4069" max="4069" width="1.5703125" style="1" customWidth="1"/>
    <col min="4070" max="4082" width="2.7109375" style="1" customWidth="1"/>
    <col min="4083" max="4083" width="2.42578125" style="1" customWidth="1"/>
    <col min="4084" max="4084" width="0.28515625" style="1" customWidth="1"/>
    <col min="4085" max="4085" width="1.85546875" style="1" customWidth="1"/>
    <col min="4086" max="4086" width="0.85546875" style="1" customWidth="1"/>
    <col min="4087" max="4090" width="2.7109375" style="1" customWidth="1"/>
    <col min="4091" max="4091" width="3.28515625" style="1" customWidth="1"/>
    <col min="4092" max="4092" width="3.140625" style="1" customWidth="1"/>
    <col min="4093" max="4094" width="2.7109375" style="1" customWidth="1"/>
    <col min="4095" max="4096" width="0.85546875" style="1" customWidth="1"/>
    <col min="4097" max="4097" width="1" style="1" customWidth="1"/>
    <col min="4098" max="4100" width="10.85546875" style="1" customWidth="1"/>
    <col min="4101" max="4101" width="3.85546875" style="1" customWidth="1"/>
    <col min="4102" max="4102" width="7" style="1" customWidth="1"/>
    <col min="4103" max="4103" width="6.85546875" style="1" customWidth="1"/>
    <col min="4104" max="4104" width="4" style="1" customWidth="1"/>
    <col min="4105" max="4112" width="10.85546875" style="1" customWidth="1"/>
    <col min="4113" max="4113" width="0.5703125" style="1" customWidth="1"/>
    <col min="4114" max="4312" width="11.42578125" style="1"/>
    <col min="4313" max="4313" width="2.85546875" style="1" customWidth="1"/>
    <col min="4314" max="4317" width="2.7109375" style="1" customWidth="1"/>
    <col min="4318" max="4318" width="2.85546875" style="1" customWidth="1"/>
    <col min="4319" max="4321" width="2.7109375" style="1" customWidth="1"/>
    <col min="4322" max="4322" width="2.42578125" style="1" customWidth="1"/>
    <col min="4323" max="4323" width="0.28515625" style="1" customWidth="1"/>
    <col min="4324" max="4324" width="1" style="1" customWidth="1"/>
    <col min="4325" max="4325" width="1.5703125" style="1" customWidth="1"/>
    <col min="4326" max="4338" width="2.7109375" style="1" customWidth="1"/>
    <col min="4339" max="4339" width="2.42578125" style="1" customWidth="1"/>
    <col min="4340" max="4340" width="0.28515625" style="1" customWidth="1"/>
    <col min="4341" max="4341" width="1.85546875" style="1" customWidth="1"/>
    <col min="4342" max="4342" width="0.85546875" style="1" customWidth="1"/>
    <col min="4343" max="4346" width="2.7109375" style="1" customWidth="1"/>
    <col min="4347" max="4347" width="3.28515625" style="1" customWidth="1"/>
    <col min="4348" max="4348" width="3.140625" style="1" customWidth="1"/>
    <col min="4349" max="4350" width="2.7109375" style="1" customWidth="1"/>
    <col min="4351" max="4352" width="0.85546875" style="1" customWidth="1"/>
    <col min="4353" max="4353" width="1" style="1" customWidth="1"/>
    <col min="4354" max="4356" width="10.85546875" style="1" customWidth="1"/>
    <col min="4357" max="4357" width="3.85546875" style="1" customWidth="1"/>
    <col min="4358" max="4358" width="7" style="1" customWidth="1"/>
    <col min="4359" max="4359" width="6.85546875" style="1" customWidth="1"/>
    <col min="4360" max="4360" width="4" style="1" customWidth="1"/>
    <col min="4361" max="4368" width="10.85546875" style="1" customWidth="1"/>
    <col min="4369" max="4369" width="0.5703125" style="1" customWidth="1"/>
    <col min="4370" max="4568" width="11.42578125" style="1"/>
    <col min="4569" max="4569" width="2.85546875" style="1" customWidth="1"/>
    <col min="4570" max="4573" width="2.7109375" style="1" customWidth="1"/>
    <col min="4574" max="4574" width="2.85546875" style="1" customWidth="1"/>
    <col min="4575" max="4577" width="2.7109375" style="1" customWidth="1"/>
    <col min="4578" max="4578" width="2.42578125" style="1" customWidth="1"/>
    <col min="4579" max="4579" width="0.28515625" style="1" customWidth="1"/>
    <col min="4580" max="4580" width="1" style="1" customWidth="1"/>
    <col min="4581" max="4581" width="1.5703125" style="1" customWidth="1"/>
    <col min="4582" max="4594" width="2.7109375" style="1" customWidth="1"/>
    <col min="4595" max="4595" width="2.42578125" style="1" customWidth="1"/>
    <col min="4596" max="4596" width="0.28515625" style="1" customWidth="1"/>
    <col min="4597" max="4597" width="1.85546875" style="1" customWidth="1"/>
    <col min="4598" max="4598" width="0.85546875" style="1" customWidth="1"/>
    <col min="4599" max="4602" width="2.7109375" style="1" customWidth="1"/>
    <col min="4603" max="4603" width="3.28515625" style="1" customWidth="1"/>
    <col min="4604" max="4604" width="3.140625" style="1" customWidth="1"/>
    <col min="4605" max="4606" width="2.7109375" style="1" customWidth="1"/>
    <col min="4607" max="4608" width="0.85546875" style="1" customWidth="1"/>
    <col min="4609" max="4609" width="1" style="1" customWidth="1"/>
    <col min="4610" max="4612" width="10.85546875" style="1" customWidth="1"/>
    <col min="4613" max="4613" width="3.85546875" style="1" customWidth="1"/>
    <col min="4614" max="4614" width="7" style="1" customWidth="1"/>
    <col min="4615" max="4615" width="6.85546875" style="1" customWidth="1"/>
    <col min="4616" max="4616" width="4" style="1" customWidth="1"/>
    <col min="4617" max="4624" width="10.85546875" style="1" customWidth="1"/>
    <col min="4625" max="4625" width="0.5703125" style="1" customWidth="1"/>
    <col min="4626" max="4824" width="11.42578125" style="1"/>
    <col min="4825" max="4825" width="2.85546875" style="1" customWidth="1"/>
    <col min="4826" max="4829" width="2.7109375" style="1" customWidth="1"/>
    <col min="4830" max="4830" width="2.85546875" style="1" customWidth="1"/>
    <col min="4831" max="4833" width="2.7109375" style="1" customWidth="1"/>
    <col min="4834" max="4834" width="2.42578125" style="1" customWidth="1"/>
    <col min="4835" max="4835" width="0.28515625" style="1" customWidth="1"/>
    <col min="4836" max="4836" width="1" style="1" customWidth="1"/>
    <col min="4837" max="4837" width="1.5703125" style="1" customWidth="1"/>
    <col min="4838" max="4850" width="2.7109375" style="1" customWidth="1"/>
    <col min="4851" max="4851" width="2.42578125" style="1" customWidth="1"/>
    <col min="4852" max="4852" width="0.28515625" style="1" customWidth="1"/>
    <col min="4853" max="4853" width="1.85546875" style="1" customWidth="1"/>
    <col min="4854" max="4854" width="0.85546875" style="1" customWidth="1"/>
    <col min="4855" max="4858" width="2.7109375" style="1" customWidth="1"/>
    <col min="4859" max="4859" width="3.28515625" style="1" customWidth="1"/>
    <col min="4860" max="4860" width="3.140625" style="1" customWidth="1"/>
    <col min="4861" max="4862" width="2.7109375" style="1" customWidth="1"/>
    <col min="4863" max="4864" width="0.85546875" style="1" customWidth="1"/>
    <col min="4865" max="4865" width="1" style="1" customWidth="1"/>
    <col min="4866" max="4868" width="10.85546875" style="1" customWidth="1"/>
    <col min="4869" max="4869" width="3.85546875" style="1" customWidth="1"/>
    <col min="4870" max="4870" width="7" style="1" customWidth="1"/>
    <col min="4871" max="4871" width="6.85546875" style="1" customWidth="1"/>
    <col min="4872" max="4872" width="4" style="1" customWidth="1"/>
    <col min="4873" max="4880" width="10.85546875" style="1" customWidth="1"/>
    <col min="4881" max="4881" width="0.5703125" style="1" customWidth="1"/>
    <col min="4882" max="5080" width="11.42578125" style="1"/>
    <col min="5081" max="5081" width="2.85546875" style="1" customWidth="1"/>
    <col min="5082" max="5085" width="2.7109375" style="1" customWidth="1"/>
    <col min="5086" max="5086" width="2.85546875" style="1" customWidth="1"/>
    <col min="5087" max="5089" width="2.7109375" style="1" customWidth="1"/>
    <col min="5090" max="5090" width="2.42578125" style="1" customWidth="1"/>
    <col min="5091" max="5091" width="0.28515625" style="1" customWidth="1"/>
    <col min="5092" max="5092" width="1" style="1" customWidth="1"/>
    <col min="5093" max="5093" width="1.5703125" style="1" customWidth="1"/>
    <col min="5094" max="5106" width="2.7109375" style="1" customWidth="1"/>
    <col min="5107" max="5107" width="2.42578125" style="1" customWidth="1"/>
    <col min="5108" max="5108" width="0.28515625" style="1" customWidth="1"/>
    <col min="5109" max="5109" width="1.85546875" style="1" customWidth="1"/>
    <col min="5110" max="5110" width="0.85546875" style="1" customWidth="1"/>
    <col min="5111" max="5114" width="2.7109375" style="1" customWidth="1"/>
    <col min="5115" max="5115" width="3.28515625" style="1" customWidth="1"/>
    <col min="5116" max="5116" width="3.140625" style="1" customWidth="1"/>
    <col min="5117" max="5118" width="2.7109375" style="1" customWidth="1"/>
    <col min="5119" max="5120" width="0.85546875" style="1" customWidth="1"/>
    <col min="5121" max="5121" width="1" style="1" customWidth="1"/>
    <col min="5122" max="5124" width="10.85546875" style="1" customWidth="1"/>
    <col min="5125" max="5125" width="3.85546875" style="1" customWidth="1"/>
    <col min="5126" max="5126" width="7" style="1" customWidth="1"/>
    <col min="5127" max="5127" width="6.85546875" style="1" customWidth="1"/>
    <col min="5128" max="5128" width="4" style="1" customWidth="1"/>
    <col min="5129" max="5136" width="10.85546875" style="1" customWidth="1"/>
    <col min="5137" max="5137" width="0.5703125" style="1" customWidth="1"/>
    <col min="5138" max="5336" width="11.42578125" style="1"/>
    <col min="5337" max="5337" width="2.85546875" style="1" customWidth="1"/>
    <col min="5338" max="5341" width="2.7109375" style="1" customWidth="1"/>
    <col min="5342" max="5342" width="2.85546875" style="1" customWidth="1"/>
    <col min="5343" max="5345" width="2.7109375" style="1" customWidth="1"/>
    <col min="5346" max="5346" width="2.42578125" style="1" customWidth="1"/>
    <col min="5347" max="5347" width="0.28515625" style="1" customWidth="1"/>
    <col min="5348" max="5348" width="1" style="1" customWidth="1"/>
    <col min="5349" max="5349" width="1.5703125" style="1" customWidth="1"/>
    <col min="5350" max="5362" width="2.7109375" style="1" customWidth="1"/>
    <col min="5363" max="5363" width="2.42578125" style="1" customWidth="1"/>
    <col min="5364" max="5364" width="0.28515625" style="1" customWidth="1"/>
    <col min="5365" max="5365" width="1.85546875" style="1" customWidth="1"/>
    <col min="5366" max="5366" width="0.85546875" style="1" customWidth="1"/>
    <col min="5367" max="5370" width="2.7109375" style="1" customWidth="1"/>
    <col min="5371" max="5371" width="3.28515625" style="1" customWidth="1"/>
    <col min="5372" max="5372" width="3.140625" style="1" customWidth="1"/>
    <col min="5373" max="5374" width="2.7109375" style="1" customWidth="1"/>
    <col min="5375" max="5376" width="0.85546875" style="1" customWidth="1"/>
    <col min="5377" max="5377" width="1" style="1" customWidth="1"/>
    <col min="5378" max="5380" width="10.85546875" style="1" customWidth="1"/>
    <col min="5381" max="5381" width="3.85546875" style="1" customWidth="1"/>
    <col min="5382" max="5382" width="7" style="1" customWidth="1"/>
    <col min="5383" max="5383" width="6.85546875" style="1" customWidth="1"/>
    <col min="5384" max="5384" width="4" style="1" customWidth="1"/>
    <col min="5385" max="5392" width="10.85546875" style="1" customWidth="1"/>
    <col min="5393" max="5393" width="0.5703125" style="1" customWidth="1"/>
    <col min="5394" max="5592" width="11.42578125" style="1"/>
    <col min="5593" max="5593" width="2.85546875" style="1" customWidth="1"/>
    <col min="5594" max="5597" width="2.7109375" style="1" customWidth="1"/>
    <col min="5598" max="5598" width="2.85546875" style="1" customWidth="1"/>
    <col min="5599" max="5601" width="2.7109375" style="1" customWidth="1"/>
    <col min="5602" max="5602" width="2.42578125" style="1" customWidth="1"/>
    <col min="5603" max="5603" width="0.28515625" style="1" customWidth="1"/>
    <col min="5604" max="5604" width="1" style="1" customWidth="1"/>
    <col min="5605" max="5605" width="1.5703125" style="1" customWidth="1"/>
    <col min="5606" max="5618" width="2.7109375" style="1" customWidth="1"/>
    <col min="5619" max="5619" width="2.42578125" style="1" customWidth="1"/>
    <col min="5620" max="5620" width="0.28515625" style="1" customWidth="1"/>
    <col min="5621" max="5621" width="1.85546875" style="1" customWidth="1"/>
    <col min="5622" max="5622" width="0.85546875" style="1" customWidth="1"/>
    <col min="5623" max="5626" width="2.7109375" style="1" customWidth="1"/>
    <col min="5627" max="5627" width="3.28515625" style="1" customWidth="1"/>
    <col min="5628" max="5628" width="3.140625" style="1" customWidth="1"/>
    <col min="5629" max="5630" width="2.7109375" style="1" customWidth="1"/>
    <col min="5631" max="5632" width="0.85546875" style="1" customWidth="1"/>
    <col min="5633" max="5633" width="1" style="1" customWidth="1"/>
    <col min="5634" max="5636" width="10.85546875" style="1" customWidth="1"/>
    <col min="5637" max="5637" width="3.85546875" style="1" customWidth="1"/>
    <col min="5638" max="5638" width="7" style="1" customWidth="1"/>
    <col min="5639" max="5639" width="6.85546875" style="1" customWidth="1"/>
    <col min="5640" max="5640" width="4" style="1" customWidth="1"/>
    <col min="5641" max="5648" width="10.85546875" style="1" customWidth="1"/>
    <col min="5649" max="5649" width="0.5703125" style="1" customWidth="1"/>
    <col min="5650" max="5848" width="11.42578125" style="1"/>
    <col min="5849" max="5849" width="2.85546875" style="1" customWidth="1"/>
    <col min="5850" max="5853" width="2.7109375" style="1" customWidth="1"/>
    <col min="5854" max="5854" width="2.85546875" style="1" customWidth="1"/>
    <col min="5855" max="5857" width="2.7109375" style="1" customWidth="1"/>
    <col min="5858" max="5858" width="2.42578125" style="1" customWidth="1"/>
    <col min="5859" max="5859" width="0.28515625" style="1" customWidth="1"/>
    <col min="5860" max="5860" width="1" style="1" customWidth="1"/>
    <col min="5861" max="5861" width="1.5703125" style="1" customWidth="1"/>
    <col min="5862" max="5874" width="2.7109375" style="1" customWidth="1"/>
    <col min="5875" max="5875" width="2.42578125" style="1" customWidth="1"/>
    <col min="5876" max="5876" width="0.28515625" style="1" customWidth="1"/>
    <col min="5877" max="5877" width="1.85546875" style="1" customWidth="1"/>
    <col min="5878" max="5878" width="0.85546875" style="1" customWidth="1"/>
    <col min="5879" max="5882" width="2.7109375" style="1" customWidth="1"/>
    <col min="5883" max="5883" width="3.28515625" style="1" customWidth="1"/>
    <col min="5884" max="5884" width="3.140625" style="1" customWidth="1"/>
    <col min="5885" max="5886" width="2.7109375" style="1" customWidth="1"/>
    <col min="5887" max="5888" width="0.85546875" style="1" customWidth="1"/>
    <col min="5889" max="5889" width="1" style="1" customWidth="1"/>
    <col min="5890" max="5892" width="10.85546875" style="1" customWidth="1"/>
    <col min="5893" max="5893" width="3.85546875" style="1" customWidth="1"/>
    <col min="5894" max="5894" width="7" style="1" customWidth="1"/>
    <col min="5895" max="5895" width="6.85546875" style="1" customWidth="1"/>
    <col min="5896" max="5896" width="4" style="1" customWidth="1"/>
    <col min="5897" max="5904" width="10.85546875" style="1" customWidth="1"/>
    <col min="5905" max="5905" width="0.5703125" style="1" customWidth="1"/>
    <col min="5906" max="6104" width="11.42578125" style="1"/>
    <col min="6105" max="6105" width="2.85546875" style="1" customWidth="1"/>
    <col min="6106" max="6109" width="2.7109375" style="1" customWidth="1"/>
    <col min="6110" max="6110" width="2.85546875" style="1" customWidth="1"/>
    <col min="6111" max="6113" width="2.7109375" style="1" customWidth="1"/>
    <col min="6114" max="6114" width="2.42578125" style="1" customWidth="1"/>
    <col min="6115" max="6115" width="0.28515625" style="1" customWidth="1"/>
    <col min="6116" max="6116" width="1" style="1" customWidth="1"/>
    <col min="6117" max="6117" width="1.5703125" style="1" customWidth="1"/>
    <col min="6118" max="6130" width="2.7109375" style="1" customWidth="1"/>
    <col min="6131" max="6131" width="2.42578125" style="1" customWidth="1"/>
    <col min="6132" max="6132" width="0.28515625" style="1" customWidth="1"/>
    <col min="6133" max="6133" width="1.85546875" style="1" customWidth="1"/>
    <col min="6134" max="6134" width="0.85546875" style="1" customWidth="1"/>
    <col min="6135" max="6138" width="2.7109375" style="1" customWidth="1"/>
    <col min="6139" max="6139" width="3.28515625" style="1" customWidth="1"/>
    <col min="6140" max="6140" width="3.140625" style="1" customWidth="1"/>
    <col min="6141" max="6142" width="2.7109375" style="1" customWidth="1"/>
    <col min="6143" max="6144" width="0.85546875" style="1" customWidth="1"/>
    <col min="6145" max="6145" width="1" style="1" customWidth="1"/>
    <col min="6146" max="6148" width="10.85546875" style="1" customWidth="1"/>
    <col min="6149" max="6149" width="3.85546875" style="1" customWidth="1"/>
    <col min="6150" max="6150" width="7" style="1" customWidth="1"/>
    <col min="6151" max="6151" width="6.85546875" style="1" customWidth="1"/>
    <col min="6152" max="6152" width="4" style="1" customWidth="1"/>
    <col min="6153" max="6160" width="10.85546875" style="1" customWidth="1"/>
    <col min="6161" max="6161" width="0.5703125" style="1" customWidth="1"/>
    <col min="6162" max="6360" width="11.42578125" style="1"/>
    <col min="6361" max="6361" width="2.85546875" style="1" customWidth="1"/>
    <col min="6362" max="6365" width="2.7109375" style="1" customWidth="1"/>
    <col min="6366" max="6366" width="2.85546875" style="1" customWidth="1"/>
    <col min="6367" max="6369" width="2.7109375" style="1" customWidth="1"/>
    <col min="6370" max="6370" width="2.42578125" style="1" customWidth="1"/>
    <col min="6371" max="6371" width="0.28515625" style="1" customWidth="1"/>
    <col min="6372" max="6372" width="1" style="1" customWidth="1"/>
    <col min="6373" max="6373" width="1.5703125" style="1" customWidth="1"/>
    <col min="6374" max="6386" width="2.7109375" style="1" customWidth="1"/>
    <col min="6387" max="6387" width="2.42578125" style="1" customWidth="1"/>
    <col min="6388" max="6388" width="0.28515625" style="1" customWidth="1"/>
    <col min="6389" max="6389" width="1.85546875" style="1" customWidth="1"/>
    <col min="6390" max="6390" width="0.85546875" style="1" customWidth="1"/>
    <col min="6391" max="6394" width="2.7109375" style="1" customWidth="1"/>
    <col min="6395" max="6395" width="3.28515625" style="1" customWidth="1"/>
    <col min="6396" max="6396" width="3.140625" style="1" customWidth="1"/>
    <col min="6397" max="6398" width="2.7109375" style="1" customWidth="1"/>
    <col min="6399" max="6400" width="0.85546875" style="1" customWidth="1"/>
    <col min="6401" max="6401" width="1" style="1" customWidth="1"/>
    <col min="6402" max="6404" width="10.85546875" style="1" customWidth="1"/>
    <col min="6405" max="6405" width="3.85546875" style="1" customWidth="1"/>
    <col min="6406" max="6406" width="7" style="1" customWidth="1"/>
    <col min="6407" max="6407" width="6.85546875" style="1" customWidth="1"/>
    <col min="6408" max="6408" width="4" style="1" customWidth="1"/>
    <col min="6409" max="6416" width="10.85546875" style="1" customWidth="1"/>
    <col min="6417" max="6417" width="0.5703125" style="1" customWidth="1"/>
    <col min="6418" max="6616" width="11.42578125" style="1"/>
    <col min="6617" max="6617" width="2.85546875" style="1" customWidth="1"/>
    <col min="6618" max="6621" width="2.7109375" style="1" customWidth="1"/>
    <col min="6622" max="6622" width="2.85546875" style="1" customWidth="1"/>
    <col min="6623" max="6625" width="2.7109375" style="1" customWidth="1"/>
    <col min="6626" max="6626" width="2.42578125" style="1" customWidth="1"/>
    <col min="6627" max="6627" width="0.28515625" style="1" customWidth="1"/>
    <col min="6628" max="6628" width="1" style="1" customWidth="1"/>
    <col min="6629" max="6629" width="1.5703125" style="1" customWidth="1"/>
    <col min="6630" max="6642" width="2.7109375" style="1" customWidth="1"/>
    <col min="6643" max="6643" width="2.42578125" style="1" customWidth="1"/>
    <col min="6644" max="6644" width="0.28515625" style="1" customWidth="1"/>
    <col min="6645" max="6645" width="1.85546875" style="1" customWidth="1"/>
    <col min="6646" max="6646" width="0.85546875" style="1" customWidth="1"/>
    <col min="6647" max="6650" width="2.7109375" style="1" customWidth="1"/>
    <col min="6651" max="6651" width="3.28515625" style="1" customWidth="1"/>
    <col min="6652" max="6652" width="3.140625" style="1" customWidth="1"/>
    <col min="6653" max="6654" width="2.7109375" style="1" customWidth="1"/>
    <col min="6655" max="6656" width="0.85546875" style="1" customWidth="1"/>
    <col min="6657" max="6657" width="1" style="1" customWidth="1"/>
    <col min="6658" max="6660" width="10.85546875" style="1" customWidth="1"/>
    <col min="6661" max="6661" width="3.85546875" style="1" customWidth="1"/>
    <col min="6662" max="6662" width="7" style="1" customWidth="1"/>
    <col min="6663" max="6663" width="6.85546875" style="1" customWidth="1"/>
    <col min="6664" max="6664" width="4" style="1" customWidth="1"/>
    <col min="6665" max="6672" width="10.85546875" style="1" customWidth="1"/>
    <col min="6673" max="6673" width="0.5703125" style="1" customWidth="1"/>
    <col min="6674" max="6872" width="11.42578125" style="1"/>
    <col min="6873" max="6873" width="2.85546875" style="1" customWidth="1"/>
    <col min="6874" max="6877" width="2.7109375" style="1" customWidth="1"/>
    <col min="6878" max="6878" width="2.85546875" style="1" customWidth="1"/>
    <col min="6879" max="6881" width="2.7109375" style="1" customWidth="1"/>
    <col min="6882" max="6882" width="2.42578125" style="1" customWidth="1"/>
    <col min="6883" max="6883" width="0.28515625" style="1" customWidth="1"/>
    <col min="6884" max="6884" width="1" style="1" customWidth="1"/>
    <col min="6885" max="6885" width="1.5703125" style="1" customWidth="1"/>
    <col min="6886" max="6898" width="2.7109375" style="1" customWidth="1"/>
    <col min="6899" max="6899" width="2.42578125" style="1" customWidth="1"/>
    <col min="6900" max="6900" width="0.28515625" style="1" customWidth="1"/>
    <col min="6901" max="6901" width="1.85546875" style="1" customWidth="1"/>
    <col min="6902" max="6902" width="0.85546875" style="1" customWidth="1"/>
    <col min="6903" max="6906" width="2.7109375" style="1" customWidth="1"/>
    <col min="6907" max="6907" width="3.28515625" style="1" customWidth="1"/>
    <col min="6908" max="6908" width="3.140625" style="1" customWidth="1"/>
    <col min="6909" max="6910" width="2.7109375" style="1" customWidth="1"/>
    <col min="6911" max="6912" width="0.85546875" style="1" customWidth="1"/>
    <col min="6913" max="6913" width="1" style="1" customWidth="1"/>
    <col min="6914" max="6916" width="10.85546875" style="1" customWidth="1"/>
    <col min="6917" max="6917" width="3.85546875" style="1" customWidth="1"/>
    <col min="6918" max="6918" width="7" style="1" customWidth="1"/>
    <col min="6919" max="6919" width="6.85546875" style="1" customWidth="1"/>
    <col min="6920" max="6920" width="4" style="1" customWidth="1"/>
    <col min="6921" max="6928" width="10.85546875" style="1" customWidth="1"/>
    <col min="6929" max="6929" width="0.5703125" style="1" customWidth="1"/>
    <col min="6930" max="7128" width="11.42578125" style="1"/>
    <col min="7129" max="7129" width="2.85546875" style="1" customWidth="1"/>
    <col min="7130" max="7133" width="2.7109375" style="1" customWidth="1"/>
    <col min="7134" max="7134" width="2.85546875" style="1" customWidth="1"/>
    <col min="7135" max="7137" width="2.7109375" style="1" customWidth="1"/>
    <col min="7138" max="7138" width="2.42578125" style="1" customWidth="1"/>
    <col min="7139" max="7139" width="0.28515625" style="1" customWidth="1"/>
    <col min="7140" max="7140" width="1" style="1" customWidth="1"/>
    <col min="7141" max="7141" width="1.5703125" style="1" customWidth="1"/>
    <col min="7142" max="7154" width="2.7109375" style="1" customWidth="1"/>
    <col min="7155" max="7155" width="2.42578125" style="1" customWidth="1"/>
    <col min="7156" max="7156" width="0.28515625" style="1" customWidth="1"/>
    <col min="7157" max="7157" width="1.85546875" style="1" customWidth="1"/>
    <col min="7158" max="7158" width="0.85546875" style="1" customWidth="1"/>
    <col min="7159" max="7162" width="2.7109375" style="1" customWidth="1"/>
    <col min="7163" max="7163" width="3.28515625" style="1" customWidth="1"/>
    <col min="7164" max="7164" width="3.140625" style="1" customWidth="1"/>
    <col min="7165" max="7166" width="2.7109375" style="1" customWidth="1"/>
    <col min="7167" max="7168" width="0.85546875" style="1" customWidth="1"/>
    <col min="7169" max="7169" width="1" style="1" customWidth="1"/>
    <col min="7170" max="7172" width="10.85546875" style="1" customWidth="1"/>
    <col min="7173" max="7173" width="3.85546875" style="1" customWidth="1"/>
    <col min="7174" max="7174" width="7" style="1" customWidth="1"/>
    <col min="7175" max="7175" width="6.85546875" style="1" customWidth="1"/>
    <col min="7176" max="7176" width="4" style="1" customWidth="1"/>
    <col min="7177" max="7184" width="10.85546875" style="1" customWidth="1"/>
    <col min="7185" max="7185" width="0.5703125" style="1" customWidth="1"/>
    <col min="7186" max="7384" width="11.42578125" style="1"/>
    <col min="7385" max="7385" width="2.85546875" style="1" customWidth="1"/>
    <col min="7386" max="7389" width="2.7109375" style="1" customWidth="1"/>
    <col min="7390" max="7390" width="2.85546875" style="1" customWidth="1"/>
    <col min="7391" max="7393" width="2.7109375" style="1" customWidth="1"/>
    <col min="7394" max="7394" width="2.42578125" style="1" customWidth="1"/>
    <col min="7395" max="7395" width="0.28515625" style="1" customWidth="1"/>
    <col min="7396" max="7396" width="1" style="1" customWidth="1"/>
    <col min="7397" max="7397" width="1.5703125" style="1" customWidth="1"/>
    <col min="7398" max="7410" width="2.7109375" style="1" customWidth="1"/>
    <col min="7411" max="7411" width="2.42578125" style="1" customWidth="1"/>
    <col min="7412" max="7412" width="0.28515625" style="1" customWidth="1"/>
    <col min="7413" max="7413" width="1.85546875" style="1" customWidth="1"/>
    <col min="7414" max="7414" width="0.85546875" style="1" customWidth="1"/>
    <col min="7415" max="7418" width="2.7109375" style="1" customWidth="1"/>
    <col min="7419" max="7419" width="3.28515625" style="1" customWidth="1"/>
    <col min="7420" max="7420" width="3.140625" style="1" customWidth="1"/>
    <col min="7421" max="7422" width="2.7109375" style="1" customWidth="1"/>
    <col min="7423" max="7424" width="0.85546875" style="1" customWidth="1"/>
    <col min="7425" max="7425" width="1" style="1" customWidth="1"/>
    <col min="7426" max="7428" width="10.85546875" style="1" customWidth="1"/>
    <col min="7429" max="7429" width="3.85546875" style="1" customWidth="1"/>
    <col min="7430" max="7430" width="7" style="1" customWidth="1"/>
    <col min="7431" max="7431" width="6.85546875" style="1" customWidth="1"/>
    <col min="7432" max="7432" width="4" style="1" customWidth="1"/>
    <col min="7433" max="7440" width="10.85546875" style="1" customWidth="1"/>
    <col min="7441" max="7441" width="0.5703125" style="1" customWidth="1"/>
    <col min="7442" max="7640" width="11.42578125" style="1"/>
    <col min="7641" max="7641" width="2.85546875" style="1" customWidth="1"/>
    <col min="7642" max="7645" width="2.7109375" style="1" customWidth="1"/>
    <col min="7646" max="7646" width="2.85546875" style="1" customWidth="1"/>
    <col min="7647" max="7649" width="2.7109375" style="1" customWidth="1"/>
    <col min="7650" max="7650" width="2.42578125" style="1" customWidth="1"/>
    <col min="7651" max="7651" width="0.28515625" style="1" customWidth="1"/>
    <col min="7652" max="7652" width="1" style="1" customWidth="1"/>
    <col min="7653" max="7653" width="1.5703125" style="1" customWidth="1"/>
    <col min="7654" max="7666" width="2.7109375" style="1" customWidth="1"/>
    <col min="7667" max="7667" width="2.42578125" style="1" customWidth="1"/>
    <col min="7668" max="7668" width="0.28515625" style="1" customWidth="1"/>
    <col min="7669" max="7669" width="1.85546875" style="1" customWidth="1"/>
    <col min="7670" max="7670" width="0.85546875" style="1" customWidth="1"/>
    <col min="7671" max="7674" width="2.7109375" style="1" customWidth="1"/>
    <col min="7675" max="7675" width="3.28515625" style="1" customWidth="1"/>
    <col min="7676" max="7676" width="3.140625" style="1" customWidth="1"/>
    <col min="7677" max="7678" width="2.7109375" style="1" customWidth="1"/>
    <col min="7679" max="7680" width="0.85546875" style="1" customWidth="1"/>
    <col min="7681" max="7681" width="1" style="1" customWidth="1"/>
    <col min="7682" max="7684" width="10.85546875" style="1" customWidth="1"/>
    <col min="7685" max="7685" width="3.85546875" style="1" customWidth="1"/>
    <col min="7686" max="7686" width="7" style="1" customWidth="1"/>
    <col min="7687" max="7687" width="6.85546875" style="1" customWidth="1"/>
    <col min="7688" max="7688" width="4" style="1" customWidth="1"/>
    <col min="7689" max="7696" width="10.85546875" style="1" customWidth="1"/>
    <col min="7697" max="7697" width="0.5703125" style="1" customWidth="1"/>
    <col min="7698" max="7896" width="11.42578125" style="1"/>
    <col min="7897" max="7897" width="2.85546875" style="1" customWidth="1"/>
    <col min="7898" max="7901" width="2.7109375" style="1" customWidth="1"/>
    <col min="7902" max="7902" width="2.85546875" style="1" customWidth="1"/>
    <col min="7903" max="7905" width="2.7109375" style="1" customWidth="1"/>
    <col min="7906" max="7906" width="2.42578125" style="1" customWidth="1"/>
    <col min="7907" max="7907" width="0.28515625" style="1" customWidth="1"/>
    <col min="7908" max="7908" width="1" style="1" customWidth="1"/>
    <col min="7909" max="7909" width="1.5703125" style="1" customWidth="1"/>
    <col min="7910" max="7922" width="2.7109375" style="1" customWidth="1"/>
    <col min="7923" max="7923" width="2.42578125" style="1" customWidth="1"/>
    <col min="7924" max="7924" width="0.28515625" style="1" customWidth="1"/>
    <col min="7925" max="7925" width="1.85546875" style="1" customWidth="1"/>
    <col min="7926" max="7926" width="0.85546875" style="1" customWidth="1"/>
    <col min="7927" max="7930" width="2.7109375" style="1" customWidth="1"/>
    <col min="7931" max="7931" width="3.28515625" style="1" customWidth="1"/>
    <col min="7932" max="7932" width="3.140625" style="1" customWidth="1"/>
    <col min="7933" max="7934" width="2.7109375" style="1" customWidth="1"/>
    <col min="7935" max="7936" width="0.85546875" style="1" customWidth="1"/>
    <col min="7937" max="7937" width="1" style="1" customWidth="1"/>
    <col min="7938" max="7940" width="10.85546875" style="1" customWidth="1"/>
    <col min="7941" max="7941" width="3.85546875" style="1" customWidth="1"/>
    <col min="7942" max="7942" width="7" style="1" customWidth="1"/>
    <col min="7943" max="7943" width="6.85546875" style="1" customWidth="1"/>
    <col min="7944" max="7944" width="4" style="1" customWidth="1"/>
    <col min="7945" max="7952" width="10.85546875" style="1" customWidth="1"/>
    <col min="7953" max="7953" width="0.5703125" style="1" customWidth="1"/>
    <col min="7954" max="8152" width="11.42578125" style="1"/>
    <col min="8153" max="8153" width="2.85546875" style="1" customWidth="1"/>
    <col min="8154" max="8157" width="2.7109375" style="1" customWidth="1"/>
    <col min="8158" max="8158" width="2.85546875" style="1" customWidth="1"/>
    <col min="8159" max="8161" width="2.7109375" style="1" customWidth="1"/>
    <col min="8162" max="8162" width="2.42578125" style="1" customWidth="1"/>
    <col min="8163" max="8163" width="0.28515625" style="1" customWidth="1"/>
    <col min="8164" max="8164" width="1" style="1" customWidth="1"/>
    <col min="8165" max="8165" width="1.5703125" style="1" customWidth="1"/>
    <col min="8166" max="8178" width="2.7109375" style="1" customWidth="1"/>
    <col min="8179" max="8179" width="2.42578125" style="1" customWidth="1"/>
    <col min="8180" max="8180" width="0.28515625" style="1" customWidth="1"/>
    <col min="8181" max="8181" width="1.85546875" style="1" customWidth="1"/>
    <col min="8182" max="8182" width="0.85546875" style="1" customWidth="1"/>
    <col min="8183" max="8186" width="2.7109375" style="1" customWidth="1"/>
    <col min="8187" max="8187" width="3.28515625" style="1" customWidth="1"/>
    <col min="8188" max="8188" width="3.140625" style="1" customWidth="1"/>
    <col min="8189" max="8190" width="2.7109375" style="1" customWidth="1"/>
    <col min="8191" max="8192" width="0.85546875" style="1" customWidth="1"/>
    <col min="8193" max="8193" width="1" style="1" customWidth="1"/>
    <col min="8194" max="8196" width="10.85546875" style="1" customWidth="1"/>
    <col min="8197" max="8197" width="3.85546875" style="1" customWidth="1"/>
    <col min="8198" max="8198" width="7" style="1" customWidth="1"/>
    <col min="8199" max="8199" width="6.85546875" style="1" customWidth="1"/>
    <col min="8200" max="8200" width="4" style="1" customWidth="1"/>
    <col min="8201" max="8208" width="10.85546875" style="1" customWidth="1"/>
    <col min="8209" max="8209" width="0.5703125" style="1" customWidth="1"/>
    <col min="8210" max="8408" width="11.42578125" style="1"/>
    <col min="8409" max="8409" width="2.85546875" style="1" customWidth="1"/>
    <col min="8410" max="8413" width="2.7109375" style="1" customWidth="1"/>
    <col min="8414" max="8414" width="2.85546875" style="1" customWidth="1"/>
    <col min="8415" max="8417" width="2.7109375" style="1" customWidth="1"/>
    <col min="8418" max="8418" width="2.42578125" style="1" customWidth="1"/>
    <col min="8419" max="8419" width="0.28515625" style="1" customWidth="1"/>
    <col min="8420" max="8420" width="1" style="1" customWidth="1"/>
    <col min="8421" max="8421" width="1.5703125" style="1" customWidth="1"/>
    <col min="8422" max="8434" width="2.7109375" style="1" customWidth="1"/>
    <col min="8435" max="8435" width="2.42578125" style="1" customWidth="1"/>
    <col min="8436" max="8436" width="0.28515625" style="1" customWidth="1"/>
    <col min="8437" max="8437" width="1.85546875" style="1" customWidth="1"/>
    <col min="8438" max="8438" width="0.85546875" style="1" customWidth="1"/>
    <col min="8439" max="8442" width="2.7109375" style="1" customWidth="1"/>
    <col min="8443" max="8443" width="3.28515625" style="1" customWidth="1"/>
    <col min="8444" max="8444" width="3.140625" style="1" customWidth="1"/>
    <col min="8445" max="8446" width="2.7109375" style="1" customWidth="1"/>
    <col min="8447" max="8448" width="0.85546875" style="1" customWidth="1"/>
    <col min="8449" max="8449" width="1" style="1" customWidth="1"/>
    <col min="8450" max="8452" width="10.85546875" style="1" customWidth="1"/>
    <col min="8453" max="8453" width="3.85546875" style="1" customWidth="1"/>
    <col min="8454" max="8454" width="7" style="1" customWidth="1"/>
    <col min="8455" max="8455" width="6.85546875" style="1" customWidth="1"/>
    <col min="8456" max="8456" width="4" style="1" customWidth="1"/>
    <col min="8457" max="8464" width="10.85546875" style="1" customWidth="1"/>
    <col min="8465" max="8465" width="0.5703125" style="1" customWidth="1"/>
    <col min="8466" max="8664" width="11.42578125" style="1"/>
    <col min="8665" max="8665" width="2.85546875" style="1" customWidth="1"/>
    <col min="8666" max="8669" width="2.7109375" style="1" customWidth="1"/>
    <col min="8670" max="8670" width="2.85546875" style="1" customWidth="1"/>
    <col min="8671" max="8673" width="2.7109375" style="1" customWidth="1"/>
    <col min="8674" max="8674" width="2.42578125" style="1" customWidth="1"/>
    <col min="8675" max="8675" width="0.28515625" style="1" customWidth="1"/>
    <col min="8676" max="8676" width="1" style="1" customWidth="1"/>
    <col min="8677" max="8677" width="1.5703125" style="1" customWidth="1"/>
    <col min="8678" max="8690" width="2.7109375" style="1" customWidth="1"/>
    <col min="8691" max="8691" width="2.42578125" style="1" customWidth="1"/>
    <col min="8692" max="8692" width="0.28515625" style="1" customWidth="1"/>
    <col min="8693" max="8693" width="1.85546875" style="1" customWidth="1"/>
    <col min="8694" max="8694" width="0.85546875" style="1" customWidth="1"/>
    <col min="8695" max="8698" width="2.7109375" style="1" customWidth="1"/>
    <col min="8699" max="8699" width="3.28515625" style="1" customWidth="1"/>
    <col min="8700" max="8700" width="3.140625" style="1" customWidth="1"/>
    <col min="8701" max="8702" width="2.7109375" style="1" customWidth="1"/>
    <col min="8703" max="8704" width="0.85546875" style="1" customWidth="1"/>
    <col min="8705" max="8705" width="1" style="1" customWidth="1"/>
    <col min="8706" max="8708" width="10.85546875" style="1" customWidth="1"/>
    <col min="8709" max="8709" width="3.85546875" style="1" customWidth="1"/>
    <col min="8710" max="8710" width="7" style="1" customWidth="1"/>
    <col min="8711" max="8711" width="6.85546875" style="1" customWidth="1"/>
    <col min="8712" max="8712" width="4" style="1" customWidth="1"/>
    <col min="8713" max="8720" width="10.85546875" style="1" customWidth="1"/>
    <col min="8721" max="8721" width="0.5703125" style="1" customWidth="1"/>
    <col min="8722" max="8920" width="11.42578125" style="1"/>
    <col min="8921" max="8921" width="2.85546875" style="1" customWidth="1"/>
    <col min="8922" max="8925" width="2.7109375" style="1" customWidth="1"/>
    <col min="8926" max="8926" width="2.85546875" style="1" customWidth="1"/>
    <col min="8927" max="8929" width="2.7109375" style="1" customWidth="1"/>
    <col min="8930" max="8930" width="2.42578125" style="1" customWidth="1"/>
    <col min="8931" max="8931" width="0.28515625" style="1" customWidth="1"/>
    <col min="8932" max="8932" width="1" style="1" customWidth="1"/>
    <col min="8933" max="8933" width="1.5703125" style="1" customWidth="1"/>
    <col min="8934" max="8946" width="2.7109375" style="1" customWidth="1"/>
    <col min="8947" max="8947" width="2.42578125" style="1" customWidth="1"/>
    <col min="8948" max="8948" width="0.28515625" style="1" customWidth="1"/>
    <col min="8949" max="8949" width="1.85546875" style="1" customWidth="1"/>
    <col min="8950" max="8950" width="0.85546875" style="1" customWidth="1"/>
    <col min="8951" max="8954" width="2.7109375" style="1" customWidth="1"/>
    <col min="8955" max="8955" width="3.28515625" style="1" customWidth="1"/>
    <col min="8956" max="8956" width="3.140625" style="1" customWidth="1"/>
    <col min="8957" max="8958" width="2.7109375" style="1" customWidth="1"/>
    <col min="8959" max="8960" width="0.85546875" style="1" customWidth="1"/>
    <col min="8961" max="8961" width="1" style="1" customWidth="1"/>
    <col min="8962" max="8964" width="10.85546875" style="1" customWidth="1"/>
    <col min="8965" max="8965" width="3.85546875" style="1" customWidth="1"/>
    <col min="8966" max="8966" width="7" style="1" customWidth="1"/>
    <col min="8967" max="8967" width="6.85546875" style="1" customWidth="1"/>
    <col min="8968" max="8968" width="4" style="1" customWidth="1"/>
    <col min="8969" max="8976" width="10.85546875" style="1" customWidth="1"/>
    <col min="8977" max="8977" width="0.5703125" style="1" customWidth="1"/>
    <col min="8978" max="9176" width="11.42578125" style="1"/>
    <col min="9177" max="9177" width="2.85546875" style="1" customWidth="1"/>
    <col min="9178" max="9181" width="2.7109375" style="1" customWidth="1"/>
    <col min="9182" max="9182" width="2.85546875" style="1" customWidth="1"/>
    <col min="9183" max="9185" width="2.7109375" style="1" customWidth="1"/>
    <col min="9186" max="9186" width="2.42578125" style="1" customWidth="1"/>
    <col min="9187" max="9187" width="0.28515625" style="1" customWidth="1"/>
    <col min="9188" max="9188" width="1" style="1" customWidth="1"/>
    <col min="9189" max="9189" width="1.5703125" style="1" customWidth="1"/>
    <col min="9190" max="9202" width="2.7109375" style="1" customWidth="1"/>
    <col min="9203" max="9203" width="2.42578125" style="1" customWidth="1"/>
    <col min="9204" max="9204" width="0.28515625" style="1" customWidth="1"/>
    <col min="9205" max="9205" width="1.85546875" style="1" customWidth="1"/>
    <col min="9206" max="9206" width="0.85546875" style="1" customWidth="1"/>
    <col min="9207" max="9210" width="2.7109375" style="1" customWidth="1"/>
    <col min="9211" max="9211" width="3.28515625" style="1" customWidth="1"/>
    <col min="9212" max="9212" width="3.140625" style="1" customWidth="1"/>
    <col min="9213" max="9214" width="2.7109375" style="1" customWidth="1"/>
    <col min="9215" max="9216" width="0.85546875" style="1" customWidth="1"/>
    <col min="9217" max="9217" width="1" style="1" customWidth="1"/>
    <col min="9218" max="9220" width="10.85546875" style="1" customWidth="1"/>
    <col min="9221" max="9221" width="3.85546875" style="1" customWidth="1"/>
    <col min="9222" max="9222" width="7" style="1" customWidth="1"/>
    <col min="9223" max="9223" width="6.85546875" style="1" customWidth="1"/>
    <col min="9224" max="9224" width="4" style="1" customWidth="1"/>
    <col min="9225" max="9232" width="10.85546875" style="1" customWidth="1"/>
    <col min="9233" max="9233" width="0.5703125" style="1" customWidth="1"/>
    <col min="9234" max="9432" width="11.42578125" style="1"/>
    <col min="9433" max="9433" width="2.85546875" style="1" customWidth="1"/>
    <col min="9434" max="9437" width="2.7109375" style="1" customWidth="1"/>
    <col min="9438" max="9438" width="2.85546875" style="1" customWidth="1"/>
    <col min="9439" max="9441" width="2.7109375" style="1" customWidth="1"/>
    <col min="9442" max="9442" width="2.42578125" style="1" customWidth="1"/>
    <col min="9443" max="9443" width="0.28515625" style="1" customWidth="1"/>
    <col min="9444" max="9444" width="1" style="1" customWidth="1"/>
    <col min="9445" max="9445" width="1.5703125" style="1" customWidth="1"/>
    <col min="9446" max="9458" width="2.7109375" style="1" customWidth="1"/>
    <col min="9459" max="9459" width="2.42578125" style="1" customWidth="1"/>
    <col min="9460" max="9460" width="0.28515625" style="1" customWidth="1"/>
    <col min="9461" max="9461" width="1.85546875" style="1" customWidth="1"/>
    <col min="9462" max="9462" width="0.85546875" style="1" customWidth="1"/>
    <col min="9463" max="9466" width="2.7109375" style="1" customWidth="1"/>
    <col min="9467" max="9467" width="3.28515625" style="1" customWidth="1"/>
    <col min="9468" max="9468" width="3.140625" style="1" customWidth="1"/>
    <col min="9469" max="9470" width="2.7109375" style="1" customWidth="1"/>
    <col min="9471" max="9472" width="0.85546875" style="1" customWidth="1"/>
    <col min="9473" max="9473" width="1" style="1" customWidth="1"/>
    <col min="9474" max="9476" width="10.85546875" style="1" customWidth="1"/>
    <col min="9477" max="9477" width="3.85546875" style="1" customWidth="1"/>
    <col min="9478" max="9478" width="7" style="1" customWidth="1"/>
    <col min="9479" max="9479" width="6.85546875" style="1" customWidth="1"/>
    <col min="9480" max="9480" width="4" style="1" customWidth="1"/>
    <col min="9481" max="9488" width="10.85546875" style="1" customWidth="1"/>
    <col min="9489" max="9489" width="0.5703125" style="1" customWidth="1"/>
    <col min="9490" max="9688" width="11.42578125" style="1"/>
    <col min="9689" max="9689" width="2.85546875" style="1" customWidth="1"/>
    <col min="9690" max="9693" width="2.7109375" style="1" customWidth="1"/>
    <col min="9694" max="9694" width="2.85546875" style="1" customWidth="1"/>
    <col min="9695" max="9697" width="2.7109375" style="1" customWidth="1"/>
    <col min="9698" max="9698" width="2.42578125" style="1" customWidth="1"/>
    <col min="9699" max="9699" width="0.28515625" style="1" customWidth="1"/>
    <col min="9700" max="9700" width="1" style="1" customWidth="1"/>
    <col min="9701" max="9701" width="1.5703125" style="1" customWidth="1"/>
    <col min="9702" max="9714" width="2.7109375" style="1" customWidth="1"/>
    <col min="9715" max="9715" width="2.42578125" style="1" customWidth="1"/>
    <col min="9716" max="9716" width="0.28515625" style="1" customWidth="1"/>
    <col min="9717" max="9717" width="1.85546875" style="1" customWidth="1"/>
    <col min="9718" max="9718" width="0.85546875" style="1" customWidth="1"/>
    <col min="9719" max="9722" width="2.7109375" style="1" customWidth="1"/>
    <col min="9723" max="9723" width="3.28515625" style="1" customWidth="1"/>
    <col min="9724" max="9724" width="3.140625" style="1" customWidth="1"/>
    <col min="9725" max="9726" width="2.7109375" style="1" customWidth="1"/>
    <col min="9727" max="9728" width="0.85546875" style="1" customWidth="1"/>
    <col min="9729" max="9729" width="1" style="1" customWidth="1"/>
    <col min="9730" max="9732" width="10.85546875" style="1" customWidth="1"/>
    <col min="9733" max="9733" width="3.85546875" style="1" customWidth="1"/>
    <col min="9734" max="9734" width="7" style="1" customWidth="1"/>
    <col min="9735" max="9735" width="6.85546875" style="1" customWidth="1"/>
    <col min="9736" max="9736" width="4" style="1" customWidth="1"/>
    <col min="9737" max="9744" width="10.85546875" style="1" customWidth="1"/>
    <col min="9745" max="9745" width="0.5703125" style="1" customWidth="1"/>
    <col min="9746" max="9944" width="11.42578125" style="1"/>
    <col min="9945" max="9945" width="2.85546875" style="1" customWidth="1"/>
    <col min="9946" max="9949" width="2.7109375" style="1" customWidth="1"/>
    <col min="9950" max="9950" width="2.85546875" style="1" customWidth="1"/>
    <col min="9951" max="9953" width="2.7109375" style="1" customWidth="1"/>
    <col min="9954" max="9954" width="2.42578125" style="1" customWidth="1"/>
    <col min="9955" max="9955" width="0.28515625" style="1" customWidth="1"/>
    <col min="9956" max="9956" width="1" style="1" customWidth="1"/>
    <col min="9957" max="9957" width="1.5703125" style="1" customWidth="1"/>
    <col min="9958" max="9970" width="2.7109375" style="1" customWidth="1"/>
    <col min="9971" max="9971" width="2.42578125" style="1" customWidth="1"/>
    <col min="9972" max="9972" width="0.28515625" style="1" customWidth="1"/>
    <col min="9973" max="9973" width="1.85546875" style="1" customWidth="1"/>
    <col min="9974" max="9974" width="0.85546875" style="1" customWidth="1"/>
    <col min="9975" max="9978" width="2.7109375" style="1" customWidth="1"/>
    <col min="9979" max="9979" width="3.28515625" style="1" customWidth="1"/>
    <col min="9980" max="9980" width="3.140625" style="1" customWidth="1"/>
    <col min="9981" max="9982" width="2.7109375" style="1" customWidth="1"/>
    <col min="9983" max="9984" width="0.85546875" style="1" customWidth="1"/>
    <col min="9985" max="9985" width="1" style="1" customWidth="1"/>
    <col min="9986" max="9988" width="10.85546875" style="1" customWidth="1"/>
    <col min="9989" max="9989" width="3.85546875" style="1" customWidth="1"/>
    <col min="9990" max="9990" width="7" style="1" customWidth="1"/>
    <col min="9991" max="9991" width="6.85546875" style="1" customWidth="1"/>
    <col min="9992" max="9992" width="4" style="1" customWidth="1"/>
    <col min="9993" max="10000" width="10.85546875" style="1" customWidth="1"/>
    <col min="10001" max="10001" width="0.5703125" style="1" customWidth="1"/>
    <col min="10002" max="10200" width="11.42578125" style="1"/>
    <col min="10201" max="10201" width="2.85546875" style="1" customWidth="1"/>
    <col min="10202" max="10205" width="2.7109375" style="1" customWidth="1"/>
    <col min="10206" max="10206" width="2.85546875" style="1" customWidth="1"/>
    <col min="10207" max="10209" width="2.7109375" style="1" customWidth="1"/>
    <col min="10210" max="10210" width="2.42578125" style="1" customWidth="1"/>
    <col min="10211" max="10211" width="0.28515625" style="1" customWidth="1"/>
    <col min="10212" max="10212" width="1" style="1" customWidth="1"/>
    <col min="10213" max="10213" width="1.5703125" style="1" customWidth="1"/>
    <col min="10214" max="10226" width="2.7109375" style="1" customWidth="1"/>
    <col min="10227" max="10227" width="2.42578125" style="1" customWidth="1"/>
    <col min="10228" max="10228" width="0.28515625" style="1" customWidth="1"/>
    <col min="10229" max="10229" width="1.85546875" style="1" customWidth="1"/>
    <col min="10230" max="10230" width="0.85546875" style="1" customWidth="1"/>
    <col min="10231" max="10234" width="2.7109375" style="1" customWidth="1"/>
    <col min="10235" max="10235" width="3.28515625" style="1" customWidth="1"/>
    <col min="10236" max="10236" width="3.140625" style="1" customWidth="1"/>
    <col min="10237" max="10238" width="2.7109375" style="1" customWidth="1"/>
    <col min="10239" max="10240" width="0.85546875" style="1" customWidth="1"/>
    <col min="10241" max="10241" width="1" style="1" customWidth="1"/>
    <col min="10242" max="10244" width="10.85546875" style="1" customWidth="1"/>
    <col min="10245" max="10245" width="3.85546875" style="1" customWidth="1"/>
    <col min="10246" max="10246" width="7" style="1" customWidth="1"/>
    <col min="10247" max="10247" width="6.85546875" style="1" customWidth="1"/>
    <col min="10248" max="10248" width="4" style="1" customWidth="1"/>
    <col min="10249" max="10256" width="10.85546875" style="1" customWidth="1"/>
    <col min="10257" max="10257" width="0.5703125" style="1" customWidth="1"/>
    <col min="10258" max="10456" width="11.42578125" style="1"/>
    <col min="10457" max="10457" width="2.85546875" style="1" customWidth="1"/>
    <col min="10458" max="10461" width="2.7109375" style="1" customWidth="1"/>
    <col min="10462" max="10462" width="2.85546875" style="1" customWidth="1"/>
    <col min="10463" max="10465" width="2.7109375" style="1" customWidth="1"/>
    <col min="10466" max="10466" width="2.42578125" style="1" customWidth="1"/>
    <col min="10467" max="10467" width="0.28515625" style="1" customWidth="1"/>
    <col min="10468" max="10468" width="1" style="1" customWidth="1"/>
    <col min="10469" max="10469" width="1.5703125" style="1" customWidth="1"/>
    <col min="10470" max="10482" width="2.7109375" style="1" customWidth="1"/>
    <col min="10483" max="10483" width="2.42578125" style="1" customWidth="1"/>
    <col min="10484" max="10484" width="0.28515625" style="1" customWidth="1"/>
    <col min="10485" max="10485" width="1.85546875" style="1" customWidth="1"/>
    <col min="10486" max="10486" width="0.85546875" style="1" customWidth="1"/>
    <col min="10487" max="10490" width="2.7109375" style="1" customWidth="1"/>
    <col min="10491" max="10491" width="3.28515625" style="1" customWidth="1"/>
    <col min="10492" max="10492" width="3.140625" style="1" customWidth="1"/>
    <col min="10493" max="10494" width="2.7109375" style="1" customWidth="1"/>
    <col min="10495" max="10496" width="0.85546875" style="1" customWidth="1"/>
    <col min="10497" max="10497" width="1" style="1" customWidth="1"/>
    <col min="10498" max="10500" width="10.85546875" style="1" customWidth="1"/>
    <col min="10501" max="10501" width="3.85546875" style="1" customWidth="1"/>
    <col min="10502" max="10502" width="7" style="1" customWidth="1"/>
    <col min="10503" max="10503" width="6.85546875" style="1" customWidth="1"/>
    <col min="10504" max="10504" width="4" style="1" customWidth="1"/>
    <col min="10505" max="10512" width="10.85546875" style="1" customWidth="1"/>
    <col min="10513" max="10513" width="0.5703125" style="1" customWidth="1"/>
    <col min="10514" max="10712" width="11.42578125" style="1"/>
    <col min="10713" max="10713" width="2.85546875" style="1" customWidth="1"/>
    <col min="10714" max="10717" width="2.7109375" style="1" customWidth="1"/>
    <col min="10718" max="10718" width="2.85546875" style="1" customWidth="1"/>
    <col min="10719" max="10721" width="2.7109375" style="1" customWidth="1"/>
    <col min="10722" max="10722" width="2.42578125" style="1" customWidth="1"/>
    <col min="10723" max="10723" width="0.28515625" style="1" customWidth="1"/>
    <col min="10724" max="10724" width="1" style="1" customWidth="1"/>
    <col min="10725" max="10725" width="1.5703125" style="1" customWidth="1"/>
    <col min="10726" max="10738" width="2.7109375" style="1" customWidth="1"/>
    <col min="10739" max="10739" width="2.42578125" style="1" customWidth="1"/>
    <col min="10740" max="10740" width="0.28515625" style="1" customWidth="1"/>
    <col min="10741" max="10741" width="1.85546875" style="1" customWidth="1"/>
    <col min="10742" max="10742" width="0.85546875" style="1" customWidth="1"/>
    <col min="10743" max="10746" width="2.7109375" style="1" customWidth="1"/>
    <col min="10747" max="10747" width="3.28515625" style="1" customWidth="1"/>
    <col min="10748" max="10748" width="3.140625" style="1" customWidth="1"/>
    <col min="10749" max="10750" width="2.7109375" style="1" customWidth="1"/>
    <col min="10751" max="10752" width="0.85546875" style="1" customWidth="1"/>
    <col min="10753" max="10753" width="1" style="1" customWidth="1"/>
    <col min="10754" max="10756" width="10.85546875" style="1" customWidth="1"/>
    <col min="10757" max="10757" width="3.85546875" style="1" customWidth="1"/>
    <col min="10758" max="10758" width="7" style="1" customWidth="1"/>
    <col min="10759" max="10759" width="6.85546875" style="1" customWidth="1"/>
    <col min="10760" max="10760" width="4" style="1" customWidth="1"/>
    <col min="10761" max="10768" width="10.85546875" style="1" customWidth="1"/>
    <col min="10769" max="10769" width="0.5703125" style="1" customWidth="1"/>
    <col min="10770" max="10968" width="11.42578125" style="1"/>
    <col min="10969" max="10969" width="2.85546875" style="1" customWidth="1"/>
    <col min="10970" max="10973" width="2.7109375" style="1" customWidth="1"/>
    <col min="10974" max="10974" width="2.85546875" style="1" customWidth="1"/>
    <col min="10975" max="10977" width="2.7109375" style="1" customWidth="1"/>
    <col min="10978" max="10978" width="2.42578125" style="1" customWidth="1"/>
    <col min="10979" max="10979" width="0.28515625" style="1" customWidth="1"/>
    <col min="10980" max="10980" width="1" style="1" customWidth="1"/>
    <col min="10981" max="10981" width="1.5703125" style="1" customWidth="1"/>
    <col min="10982" max="10994" width="2.7109375" style="1" customWidth="1"/>
    <col min="10995" max="10995" width="2.42578125" style="1" customWidth="1"/>
    <col min="10996" max="10996" width="0.28515625" style="1" customWidth="1"/>
    <col min="10997" max="10997" width="1.85546875" style="1" customWidth="1"/>
    <col min="10998" max="10998" width="0.85546875" style="1" customWidth="1"/>
    <col min="10999" max="11002" width="2.7109375" style="1" customWidth="1"/>
    <col min="11003" max="11003" width="3.28515625" style="1" customWidth="1"/>
    <col min="11004" max="11004" width="3.140625" style="1" customWidth="1"/>
    <col min="11005" max="11006" width="2.7109375" style="1" customWidth="1"/>
    <col min="11007" max="11008" width="0.85546875" style="1" customWidth="1"/>
    <col min="11009" max="11009" width="1" style="1" customWidth="1"/>
    <col min="11010" max="11012" width="10.85546875" style="1" customWidth="1"/>
    <col min="11013" max="11013" width="3.85546875" style="1" customWidth="1"/>
    <col min="11014" max="11014" width="7" style="1" customWidth="1"/>
    <col min="11015" max="11015" width="6.85546875" style="1" customWidth="1"/>
    <col min="11016" max="11016" width="4" style="1" customWidth="1"/>
    <col min="11017" max="11024" width="10.85546875" style="1" customWidth="1"/>
    <col min="11025" max="11025" width="0.5703125" style="1" customWidth="1"/>
    <col min="11026" max="11224" width="11.42578125" style="1"/>
    <col min="11225" max="11225" width="2.85546875" style="1" customWidth="1"/>
    <col min="11226" max="11229" width="2.7109375" style="1" customWidth="1"/>
    <col min="11230" max="11230" width="2.85546875" style="1" customWidth="1"/>
    <col min="11231" max="11233" width="2.7109375" style="1" customWidth="1"/>
    <col min="11234" max="11234" width="2.42578125" style="1" customWidth="1"/>
    <col min="11235" max="11235" width="0.28515625" style="1" customWidth="1"/>
    <col min="11236" max="11236" width="1" style="1" customWidth="1"/>
    <col min="11237" max="11237" width="1.5703125" style="1" customWidth="1"/>
    <col min="11238" max="11250" width="2.7109375" style="1" customWidth="1"/>
    <col min="11251" max="11251" width="2.42578125" style="1" customWidth="1"/>
    <col min="11252" max="11252" width="0.28515625" style="1" customWidth="1"/>
    <col min="11253" max="11253" width="1.85546875" style="1" customWidth="1"/>
    <col min="11254" max="11254" width="0.85546875" style="1" customWidth="1"/>
    <col min="11255" max="11258" width="2.7109375" style="1" customWidth="1"/>
    <col min="11259" max="11259" width="3.28515625" style="1" customWidth="1"/>
    <col min="11260" max="11260" width="3.140625" style="1" customWidth="1"/>
    <col min="11261" max="11262" width="2.7109375" style="1" customWidth="1"/>
    <col min="11263" max="11264" width="0.85546875" style="1" customWidth="1"/>
    <col min="11265" max="11265" width="1" style="1" customWidth="1"/>
    <col min="11266" max="11268" width="10.85546875" style="1" customWidth="1"/>
    <col min="11269" max="11269" width="3.85546875" style="1" customWidth="1"/>
    <col min="11270" max="11270" width="7" style="1" customWidth="1"/>
    <col min="11271" max="11271" width="6.85546875" style="1" customWidth="1"/>
    <col min="11272" max="11272" width="4" style="1" customWidth="1"/>
    <col min="11273" max="11280" width="10.85546875" style="1" customWidth="1"/>
    <col min="11281" max="11281" width="0.5703125" style="1" customWidth="1"/>
    <col min="11282" max="11480" width="11.42578125" style="1"/>
    <col min="11481" max="11481" width="2.85546875" style="1" customWidth="1"/>
    <col min="11482" max="11485" width="2.7109375" style="1" customWidth="1"/>
    <col min="11486" max="11486" width="2.85546875" style="1" customWidth="1"/>
    <col min="11487" max="11489" width="2.7109375" style="1" customWidth="1"/>
    <col min="11490" max="11490" width="2.42578125" style="1" customWidth="1"/>
    <col min="11491" max="11491" width="0.28515625" style="1" customWidth="1"/>
    <col min="11492" max="11492" width="1" style="1" customWidth="1"/>
    <col min="11493" max="11493" width="1.5703125" style="1" customWidth="1"/>
    <col min="11494" max="11506" width="2.7109375" style="1" customWidth="1"/>
    <col min="11507" max="11507" width="2.42578125" style="1" customWidth="1"/>
    <col min="11508" max="11508" width="0.28515625" style="1" customWidth="1"/>
    <col min="11509" max="11509" width="1.85546875" style="1" customWidth="1"/>
    <col min="11510" max="11510" width="0.85546875" style="1" customWidth="1"/>
    <col min="11511" max="11514" width="2.7109375" style="1" customWidth="1"/>
    <col min="11515" max="11515" width="3.28515625" style="1" customWidth="1"/>
    <col min="11516" max="11516" width="3.140625" style="1" customWidth="1"/>
    <col min="11517" max="11518" width="2.7109375" style="1" customWidth="1"/>
    <col min="11519" max="11520" width="0.85546875" style="1" customWidth="1"/>
    <col min="11521" max="11521" width="1" style="1" customWidth="1"/>
    <col min="11522" max="11524" width="10.85546875" style="1" customWidth="1"/>
    <col min="11525" max="11525" width="3.85546875" style="1" customWidth="1"/>
    <col min="11526" max="11526" width="7" style="1" customWidth="1"/>
    <col min="11527" max="11527" width="6.85546875" style="1" customWidth="1"/>
    <col min="11528" max="11528" width="4" style="1" customWidth="1"/>
    <col min="11529" max="11536" width="10.85546875" style="1" customWidth="1"/>
    <col min="11537" max="11537" width="0.5703125" style="1" customWidth="1"/>
    <col min="11538" max="11736" width="11.42578125" style="1"/>
    <col min="11737" max="11737" width="2.85546875" style="1" customWidth="1"/>
    <col min="11738" max="11741" width="2.7109375" style="1" customWidth="1"/>
    <col min="11742" max="11742" width="2.85546875" style="1" customWidth="1"/>
    <col min="11743" max="11745" width="2.7109375" style="1" customWidth="1"/>
    <col min="11746" max="11746" width="2.42578125" style="1" customWidth="1"/>
    <col min="11747" max="11747" width="0.28515625" style="1" customWidth="1"/>
    <col min="11748" max="11748" width="1" style="1" customWidth="1"/>
    <col min="11749" max="11749" width="1.5703125" style="1" customWidth="1"/>
    <col min="11750" max="11762" width="2.7109375" style="1" customWidth="1"/>
    <col min="11763" max="11763" width="2.42578125" style="1" customWidth="1"/>
    <col min="11764" max="11764" width="0.28515625" style="1" customWidth="1"/>
    <col min="11765" max="11765" width="1.85546875" style="1" customWidth="1"/>
    <col min="11766" max="11766" width="0.85546875" style="1" customWidth="1"/>
    <col min="11767" max="11770" width="2.7109375" style="1" customWidth="1"/>
    <col min="11771" max="11771" width="3.28515625" style="1" customWidth="1"/>
    <col min="11772" max="11772" width="3.140625" style="1" customWidth="1"/>
    <col min="11773" max="11774" width="2.7109375" style="1" customWidth="1"/>
    <col min="11775" max="11776" width="0.85546875" style="1" customWidth="1"/>
    <col min="11777" max="11777" width="1" style="1" customWidth="1"/>
    <col min="11778" max="11780" width="10.85546875" style="1" customWidth="1"/>
    <col min="11781" max="11781" width="3.85546875" style="1" customWidth="1"/>
    <col min="11782" max="11782" width="7" style="1" customWidth="1"/>
    <col min="11783" max="11783" width="6.85546875" style="1" customWidth="1"/>
    <col min="11784" max="11784" width="4" style="1" customWidth="1"/>
    <col min="11785" max="11792" width="10.85546875" style="1" customWidth="1"/>
    <col min="11793" max="11793" width="0.5703125" style="1" customWidth="1"/>
    <col min="11794" max="11992" width="11.42578125" style="1"/>
    <col min="11993" max="11993" width="2.85546875" style="1" customWidth="1"/>
    <col min="11994" max="11997" width="2.7109375" style="1" customWidth="1"/>
    <col min="11998" max="11998" width="2.85546875" style="1" customWidth="1"/>
    <col min="11999" max="12001" width="2.7109375" style="1" customWidth="1"/>
    <col min="12002" max="12002" width="2.42578125" style="1" customWidth="1"/>
    <col min="12003" max="12003" width="0.28515625" style="1" customWidth="1"/>
    <col min="12004" max="12004" width="1" style="1" customWidth="1"/>
    <col min="12005" max="12005" width="1.5703125" style="1" customWidth="1"/>
    <col min="12006" max="12018" width="2.7109375" style="1" customWidth="1"/>
    <col min="12019" max="12019" width="2.42578125" style="1" customWidth="1"/>
    <col min="12020" max="12020" width="0.28515625" style="1" customWidth="1"/>
    <col min="12021" max="12021" width="1.85546875" style="1" customWidth="1"/>
    <col min="12022" max="12022" width="0.85546875" style="1" customWidth="1"/>
    <col min="12023" max="12026" width="2.7109375" style="1" customWidth="1"/>
    <col min="12027" max="12027" width="3.28515625" style="1" customWidth="1"/>
    <col min="12028" max="12028" width="3.140625" style="1" customWidth="1"/>
    <col min="12029" max="12030" width="2.7109375" style="1" customWidth="1"/>
    <col min="12031" max="12032" width="0.85546875" style="1" customWidth="1"/>
    <col min="12033" max="12033" width="1" style="1" customWidth="1"/>
    <col min="12034" max="12036" width="10.85546875" style="1" customWidth="1"/>
    <col min="12037" max="12037" width="3.85546875" style="1" customWidth="1"/>
    <col min="12038" max="12038" width="7" style="1" customWidth="1"/>
    <col min="12039" max="12039" width="6.85546875" style="1" customWidth="1"/>
    <col min="12040" max="12040" width="4" style="1" customWidth="1"/>
    <col min="12041" max="12048" width="10.85546875" style="1" customWidth="1"/>
    <col min="12049" max="12049" width="0.5703125" style="1" customWidth="1"/>
    <col min="12050" max="12248" width="11.42578125" style="1"/>
    <col min="12249" max="12249" width="2.85546875" style="1" customWidth="1"/>
    <col min="12250" max="12253" width="2.7109375" style="1" customWidth="1"/>
    <col min="12254" max="12254" width="2.85546875" style="1" customWidth="1"/>
    <col min="12255" max="12257" width="2.7109375" style="1" customWidth="1"/>
    <col min="12258" max="12258" width="2.42578125" style="1" customWidth="1"/>
    <col min="12259" max="12259" width="0.28515625" style="1" customWidth="1"/>
    <col min="12260" max="12260" width="1" style="1" customWidth="1"/>
    <col min="12261" max="12261" width="1.5703125" style="1" customWidth="1"/>
    <col min="12262" max="12274" width="2.7109375" style="1" customWidth="1"/>
    <col min="12275" max="12275" width="2.42578125" style="1" customWidth="1"/>
    <col min="12276" max="12276" width="0.28515625" style="1" customWidth="1"/>
    <col min="12277" max="12277" width="1.85546875" style="1" customWidth="1"/>
    <col min="12278" max="12278" width="0.85546875" style="1" customWidth="1"/>
    <col min="12279" max="12282" width="2.7109375" style="1" customWidth="1"/>
    <col min="12283" max="12283" width="3.28515625" style="1" customWidth="1"/>
    <col min="12284" max="12284" width="3.140625" style="1" customWidth="1"/>
    <col min="12285" max="12286" width="2.7109375" style="1" customWidth="1"/>
    <col min="12287" max="12288" width="0.85546875" style="1" customWidth="1"/>
    <col min="12289" max="12289" width="1" style="1" customWidth="1"/>
    <col min="12290" max="12292" width="10.85546875" style="1" customWidth="1"/>
    <col min="12293" max="12293" width="3.85546875" style="1" customWidth="1"/>
    <col min="12294" max="12294" width="7" style="1" customWidth="1"/>
    <col min="12295" max="12295" width="6.85546875" style="1" customWidth="1"/>
    <col min="12296" max="12296" width="4" style="1" customWidth="1"/>
    <col min="12297" max="12304" width="10.85546875" style="1" customWidth="1"/>
    <col min="12305" max="12305" width="0.5703125" style="1" customWidth="1"/>
    <col min="12306" max="12504" width="11.42578125" style="1"/>
    <col min="12505" max="12505" width="2.85546875" style="1" customWidth="1"/>
    <col min="12506" max="12509" width="2.7109375" style="1" customWidth="1"/>
    <col min="12510" max="12510" width="2.85546875" style="1" customWidth="1"/>
    <col min="12511" max="12513" width="2.7109375" style="1" customWidth="1"/>
    <col min="12514" max="12514" width="2.42578125" style="1" customWidth="1"/>
    <col min="12515" max="12515" width="0.28515625" style="1" customWidth="1"/>
    <col min="12516" max="12516" width="1" style="1" customWidth="1"/>
    <col min="12517" max="12517" width="1.5703125" style="1" customWidth="1"/>
    <col min="12518" max="12530" width="2.7109375" style="1" customWidth="1"/>
    <col min="12531" max="12531" width="2.42578125" style="1" customWidth="1"/>
    <col min="12532" max="12532" width="0.28515625" style="1" customWidth="1"/>
    <col min="12533" max="12533" width="1.85546875" style="1" customWidth="1"/>
    <col min="12534" max="12534" width="0.85546875" style="1" customWidth="1"/>
    <col min="12535" max="12538" width="2.7109375" style="1" customWidth="1"/>
    <col min="12539" max="12539" width="3.28515625" style="1" customWidth="1"/>
    <col min="12540" max="12540" width="3.140625" style="1" customWidth="1"/>
    <col min="12541" max="12542" width="2.7109375" style="1" customWidth="1"/>
    <col min="12543" max="12544" width="0.85546875" style="1" customWidth="1"/>
    <col min="12545" max="12545" width="1" style="1" customWidth="1"/>
    <col min="12546" max="12548" width="10.85546875" style="1" customWidth="1"/>
    <col min="12549" max="12549" width="3.85546875" style="1" customWidth="1"/>
    <col min="12550" max="12550" width="7" style="1" customWidth="1"/>
    <col min="12551" max="12551" width="6.85546875" style="1" customWidth="1"/>
    <col min="12552" max="12552" width="4" style="1" customWidth="1"/>
    <col min="12553" max="12560" width="10.85546875" style="1" customWidth="1"/>
    <col min="12561" max="12561" width="0.5703125" style="1" customWidth="1"/>
    <col min="12562" max="12760" width="11.42578125" style="1"/>
    <col min="12761" max="12761" width="2.85546875" style="1" customWidth="1"/>
    <col min="12762" max="12765" width="2.7109375" style="1" customWidth="1"/>
    <col min="12766" max="12766" width="2.85546875" style="1" customWidth="1"/>
    <col min="12767" max="12769" width="2.7109375" style="1" customWidth="1"/>
    <col min="12770" max="12770" width="2.42578125" style="1" customWidth="1"/>
    <col min="12771" max="12771" width="0.28515625" style="1" customWidth="1"/>
    <col min="12772" max="12772" width="1" style="1" customWidth="1"/>
    <col min="12773" max="12773" width="1.5703125" style="1" customWidth="1"/>
    <col min="12774" max="12786" width="2.7109375" style="1" customWidth="1"/>
    <col min="12787" max="12787" width="2.42578125" style="1" customWidth="1"/>
    <col min="12788" max="12788" width="0.28515625" style="1" customWidth="1"/>
    <col min="12789" max="12789" width="1.85546875" style="1" customWidth="1"/>
    <col min="12790" max="12790" width="0.85546875" style="1" customWidth="1"/>
    <col min="12791" max="12794" width="2.7109375" style="1" customWidth="1"/>
    <col min="12795" max="12795" width="3.28515625" style="1" customWidth="1"/>
    <col min="12796" max="12796" width="3.140625" style="1" customWidth="1"/>
    <col min="12797" max="12798" width="2.7109375" style="1" customWidth="1"/>
    <col min="12799" max="12800" width="0.85546875" style="1" customWidth="1"/>
    <col min="12801" max="12801" width="1" style="1" customWidth="1"/>
    <col min="12802" max="12804" width="10.85546875" style="1" customWidth="1"/>
    <col min="12805" max="12805" width="3.85546875" style="1" customWidth="1"/>
    <col min="12806" max="12806" width="7" style="1" customWidth="1"/>
    <col min="12807" max="12807" width="6.85546875" style="1" customWidth="1"/>
    <col min="12808" max="12808" width="4" style="1" customWidth="1"/>
    <col min="12809" max="12816" width="10.85546875" style="1" customWidth="1"/>
    <col min="12817" max="12817" width="0.5703125" style="1" customWidth="1"/>
    <col min="12818" max="13016" width="11.42578125" style="1"/>
    <col min="13017" max="13017" width="2.85546875" style="1" customWidth="1"/>
    <col min="13018" max="13021" width="2.7109375" style="1" customWidth="1"/>
    <col min="13022" max="13022" width="2.85546875" style="1" customWidth="1"/>
    <col min="13023" max="13025" width="2.7109375" style="1" customWidth="1"/>
    <col min="13026" max="13026" width="2.42578125" style="1" customWidth="1"/>
    <col min="13027" max="13027" width="0.28515625" style="1" customWidth="1"/>
    <col min="13028" max="13028" width="1" style="1" customWidth="1"/>
    <col min="13029" max="13029" width="1.5703125" style="1" customWidth="1"/>
    <col min="13030" max="13042" width="2.7109375" style="1" customWidth="1"/>
    <col min="13043" max="13043" width="2.42578125" style="1" customWidth="1"/>
    <col min="13044" max="13044" width="0.28515625" style="1" customWidth="1"/>
    <col min="13045" max="13045" width="1.85546875" style="1" customWidth="1"/>
    <col min="13046" max="13046" width="0.85546875" style="1" customWidth="1"/>
    <col min="13047" max="13050" width="2.7109375" style="1" customWidth="1"/>
    <col min="13051" max="13051" width="3.28515625" style="1" customWidth="1"/>
    <col min="13052" max="13052" width="3.140625" style="1" customWidth="1"/>
    <col min="13053" max="13054" width="2.7109375" style="1" customWidth="1"/>
    <col min="13055" max="13056" width="0.85546875" style="1" customWidth="1"/>
    <col min="13057" max="13057" width="1" style="1" customWidth="1"/>
    <col min="13058" max="13060" width="10.85546875" style="1" customWidth="1"/>
    <col min="13061" max="13061" width="3.85546875" style="1" customWidth="1"/>
    <col min="13062" max="13062" width="7" style="1" customWidth="1"/>
    <col min="13063" max="13063" width="6.85546875" style="1" customWidth="1"/>
    <col min="13064" max="13064" width="4" style="1" customWidth="1"/>
    <col min="13065" max="13072" width="10.85546875" style="1" customWidth="1"/>
    <col min="13073" max="13073" width="0.5703125" style="1" customWidth="1"/>
    <col min="13074" max="13272" width="11.42578125" style="1"/>
    <col min="13273" max="13273" width="2.85546875" style="1" customWidth="1"/>
    <col min="13274" max="13277" width="2.7109375" style="1" customWidth="1"/>
    <col min="13278" max="13278" width="2.85546875" style="1" customWidth="1"/>
    <col min="13279" max="13281" width="2.7109375" style="1" customWidth="1"/>
    <col min="13282" max="13282" width="2.42578125" style="1" customWidth="1"/>
    <col min="13283" max="13283" width="0.28515625" style="1" customWidth="1"/>
    <col min="13284" max="13284" width="1" style="1" customWidth="1"/>
    <col min="13285" max="13285" width="1.5703125" style="1" customWidth="1"/>
    <col min="13286" max="13298" width="2.7109375" style="1" customWidth="1"/>
    <col min="13299" max="13299" width="2.42578125" style="1" customWidth="1"/>
    <col min="13300" max="13300" width="0.28515625" style="1" customWidth="1"/>
    <col min="13301" max="13301" width="1.85546875" style="1" customWidth="1"/>
    <col min="13302" max="13302" width="0.85546875" style="1" customWidth="1"/>
    <col min="13303" max="13306" width="2.7109375" style="1" customWidth="1"/>
    <col min="13307" max="13307" width="3.28515625" style="1" customWidth="1"/>
    <col min="13308" max="13308" width="3.140625" style="1" customWidth="1"/>
    <col min="13309" max="13310" width="2.7109375" style="1" customWidth="1"/>
    <col min="13311" max="13312" width="0.85546875" style="1" customWidth="1"/>
    <col min="13313" max="13313" width="1" style="1" customWidth="1"/>
    <col min="13314" max="13316" width="10.85546875" style="1" customWidth="1"/>
    <col min="13317" max="13317" width="3.85546875" style="1" customWidth="1"/>
    <col min="13318" max="13318" width="7" style="1" customWidth="1"/>
    <col min="13319" max="13319" width="6.85546875" style="1" customWidth="1"/>
    <col min="13320" max="13320" width="4" style="1" customWidth="1"/>
    <col min="13321" max="13328" width="10.85546875" style="1" customWidth="1"/>
    <col min="13329" max="13329" width="0.5703125" style="1" customWidth="1"/>
    <col min="13330" max="13528" width="11.42578125" style="1"/>
    <col min="13529" max="13529" width="2.85546875" style="1" customWidth="1"/>
    <col min="13530" max="13533" width="2.7109375" style="1" customWidth="1"/>
    <col min="13534" max="13534" width="2.85546875" style="1" customWidth="1"/>
    <col min="13535" max="13537" width="2.7109375" style="1" customWidth="1"/>
    <col min="13538" max="13538" width="2.42578125" style="1" customWidth="1"/>
    <col min="13539" max="13539" width="0.28515625" style="1" customWidth="1"/>
    <col min="13540" max="13540" width="1" style="1" customWidth="1"/>
    <col min="13541" max="13541" width="1.5703125" style="1" customWidth="1"/>
    <col min="13542" max="13554" width="2.7109375" style="1" customWidth="1"/>
    <col min="13555" max="13555" width="2.42578125" style="1" customWidth="1"/>
    <col min="13556" max="13556" width="0.28515625" style="1" customWidth="1"/>
    <col min="13557" max="13557" width="1.85546875" style="1" customWidth="1"/>
    <col min="13558" max="13558" width="0.85546875" style="1" customWidth="1"/>
    <col min="13559" max="13562" width="2.7109375" style="1" customWidth="1"/>
    <col min="13563" max="13563" width="3.28515625" style="1" customWidth="1"/>
    <col min="13564" max="13564" width="3.140625" style="1" customWidth="1"/>
    <col min="13565" max="13566" width="2.7109375" style="1" customWidth="1"/>
    <col min="13567" max="13568" width="0.85546875" style="1" customWidth="1"/>
    <col min="13569" max="13569" width="1" style="1" customWidth="1"/>
    <col min="13570" max="13572" width="10.85546875" style="1" customWidth="1"/>
    <col min="13573" max="13573" width="3.85546875" style="1" customWidth="1"/>
    <col min="13574" max="13574" width="7" style="1" customWidth="1"/>
    <col min="13575" max="13575" width="6.85546875" style="1" customWidth="1"/>
    <col min="13576" max="13576" width="4" style="1" customWidth="1"/>
    <col min="13577" max="13584" width="10.85546875" style="1" customWidth="1"/>
    <col min="13585" max="13585" width="0.5703125" style="1" customWidth="1"/>
    <col min="13586" max="13784" width="11.42578125" style="1"/>
    <col min="13785" max="13785" width="2.85546875" style="1" customWidth="1"/>
    <col min="13786" max="13789" width="2.7109375" style="1" customWidth="1"/>
    <col min="13790" max="13790" width="2.85546875" style="1" customWidth="1"/>
    <col min="13791" max="13793" width="2.7109375" style="1" customWidth="1"/>
    <col min="13794" max="13794" width="2.42578125" style="1" customWidth="1"/>
    <col min="13795" max="13795" width="0.28515625" style="1" customWidth="1"/>
    <col min="13796" max="13796" width="1" style="1" customWidth="1"/>
    <col min="13797" max="13797" width="1.5703125" style="1" customWidth="1"/>
    <col min="13798" max="13810" width="2.7109375" style="1" customWidth="1"/>
    <col min="13811" max="13811" width="2.42578125" style="1" customWidth="1"/>
    <col min="13812" max="13812" width="0.28515625" style="1" customWidth="1"/>
    <col min="13813" max="13813" width="1.85546875" style="1" customWidth="1"/>
    <col min="13814" max="13814" width="0.85546875" style="1" customWidth="1"/>
    <col min="13815" max="13818" width="2.7109375" style="1" customWidth="1"/>
    <col min="13819" max="13819" width="3.28515625" style="1" customWidth="1"/>
    <col min="13820" max="13820" width="3.140625" style="1" customWidth="1"/>
    <col min="13821" max="13822" width="2.7109375" style="1" customWidth="1"/>
    <col min="13823" max="13824" width="0.85546875" style="1" customWidth="1"/>
    <col min="13825" max="13825" width="1" style="1" customWidth="1"/>
    <col min="13826" max="13828" width="10.85546875" style="1" customWidth="1"/>
    <col min="13829" max="13829" width="3.85546875" style="1" customWidth="1"/>
    <col min="13830" max="13830" width="7" style="1" customWidth="1"/>
    <col min="13831" max="13831" width="6.85546875" style="1" customWidth="1"/>
    <col min="13832" max="13832" width="4" style="1" customWidth="1"/>
    <col min="13833" max="13840" width="10.85546875" style="1" customWidth="1"/>
    <col min="13841" max="13841" width="0.5703125" style="1" customWidth="1"/>
    <col min="13842" max="14040" width="11.42578125" style="1"/>
    <col min="14041" max="14041" width="2.85546875" style="1" customWidth="1"/>
    <col min="14042" max="14045" width="2.7109375" style="1" customWidth="1"/>
    <col min="14046" max="14046" width="2.85546875" style="1" customWidth="1"/>
    <col min="14047" max="14049" width="2.7109375" style="1" customWidth="1"/>
    <col min="14050" max="14050" width="2.42578125" style="1" customWidth="1"/>
    <col min="14051" max="14051" width="0.28515625" style="1" customWidth="1"/>
    <col min="14052" max="14052" width="1" style="1" customWidth="1"/>
    <col min="14053" max="14053" width="1.5703125" style="1" customWidth="1"/>
    <col min="14054" max="14066" width="2.7109375" style="1" customWidth="1"/>
    <col min="14067" max="14067" width="2.42578125" style="1" customWidth="1"/>
    <col min="14068" max="14068" width="0.28515625" style="1" customWidth="1"/>
    <col min="14069" max="14069" width="1.85546875" style="1" customWidth="1"/>
    <col min="14070" max="14070" width="0.85546875" style="1" customWidth="1"/>
    <col min="14071" max="14074" width="2.7109375" style="1" customWidth="1"/>
    <col min="14075" max="14075" width="3.28515625" style="1" customWidth="1"/>
    <col min="14076" max="14076" width="3.140625" style="1" customWidth="1"/>
    <col min="14077" max="14078" width="2.7109375" style="1" customWidth="1"/>
    <col min="14079" max="14080" width="0.85546875" style="1" customWidth="1"/>
    <col min="14081" max="14081" width="1" style="1" customWidth="1"/>
    <col min="14082" max="14084" width="10.85546875" style="1" customWidth="1"/>
    <col min="14085" max="14085" width="3.85546875" style="1" customWidth="1"/>
    <col min="14086" max="14086" width="7" style="1" customWidth="1"/>
    <col min="14087" max="14087" width="6.85546875" style="1" customWidth="1"/>
    <col min="14088" max="14088" width="4" style="1" customWidth="1"/>
    <col min="14089" max="14096" width="10.85546875" style="1" customWidth="1"/>
    <col min="14097" max="14097" width="0.5703125" style="1" customWidth="1"/>
    <col min="14098" max="14296" width="11.42578125" style="1"/>
    <col min="14297" max="14297" width="2.85546875" style="1" customWidth="1"/>
    <col min="14298" max="14301" width="2.7109375" style="1" customWidth="1"/>
    <col min="14302" max="14302" width="2.85546875" style="1" customWidth="1"/>
    <col min="14303" max="14305" width="2.7109375" style="1" customWidth="1"/>
    <col min="14306" max="14306" width="2.42578125" style="1" customWidth="1"/>
    <col min="14307" max="14307" width="0.28515625" style="1" customWidth="1"/>
    <col min="14308" max="14308" width="1" style="1" customWidth="1"/>
    <col min="14309" max="14309" width="1.5703125" style="1" customWidth="1"/>
    <col min="14310" max="14322" width="2.7109375" style="1" customWidth="1"/>
    <col min="14323" max="14323" width="2.42578125" style="1" customWidth="1"/>
    <col min="14324" max="14324" width="0.28515625" style="1" customWidth="1"/>
    <col min="14325" max="14325" width="1.85546875" style="1" customWidth="1"/>
    <col min="14326" max="14326" width="0.85546875" style="1" customWidth="1"/>
    <col min="14327" max="14330" width="2.7109375" style="1" customWidth="1"/>
    <col min="14331" max="14331" width="3.28515625" style="1" customWidth="1"/>
    <col min="14332" max="14332" width="3.140625" style="1" customWidth="1"/>
    <col min="14333" max="14334" width="2.7109375" style="1" customWidth="1"/>
    <col min="14335" max="14336" width="0.85546875" style="1" customWidth="1"/>
    <col min="14337" max="14337" width="1" style="1" customWidth="1"/>
    <col min="14338" max="14340" width="10.85546875" style="1" customWidth="1"/>
    <col min="14341" max="14341" width="3.85546875" style="1" customWidth="1"/>
    <col min="14342" max="14342" width="7" style="1" customWidth="1"/>
    <col min="14343" max="14343" width="6.85546875" style="1" customWidth="1"/>
    <col min="14344" max="14344" width="4" style="1" customWidth="1"/>
    <col min="14345" max="14352" width="10.85546875" style="1" customWidth="1"/>
    <col min="14353" max="14353" width="0.5703125" style="1" customWidth="1"/>
    <col min="14354" max="14552" width="11.42578125" style="1"/>
    <col min="14553" max="14553" width="2.85546875" style="1" customWidth="1"/>
    <col min="14554" max="14557" width="2.7109375" style="1" customWidth="1"/>
    <col min="14558" max="14558" width="2.85546875" style="1" customWidth="1"/>
    <col min="14559" max="14561" width="2.7109375" style="1" customWidth="1"/>
    <col min="14562" max="14562" width="2.42578125" style="1" customWidth="1"/>
    <col min="14563" max="14563" width="0.28515625" style="1" customWidth="1"/>
    <col min="14564" max="14564" width="1" style="1" customWidth="1"/>
    <col min="14565" max="14565" width="1.5703125" style="1" customWidth="1"/>
    <col min="14566" max="14578" width="2.7109375" style="1" customWidth="1"/>
    <col min="14579" max="14579" width="2.42578125" style="1" customWidth="1"/>
    <col min="14580" max="14580" width="0.28515625" style="1" customWidth="1"/>
    <col min="14581" max="14581" width="1.85546875" style="1" customWidth="1"/>
    <col min="14582" max="14582" width="0.85546875" style="1" customWidth="1"/>
    <col min="14583" max="14586" width="2.7109375" style="1" customWidth="1"/>
    <col min="14587" max="14587" width="3.28515625" style="1" customWidth="1"/>
    <col min="14588" max="14588" width="3.140625" style="1" customWidth="1"/>
    <col min="14589" max="14590" width="2.7109375" style="1" customWidth="1"/>
    <col min="14591" max="14592" width="0.85546875" style="1" customWidth="1"/>
    <col min="14593" max="14593" width="1" style="1" customWidth="1"/>
    <col min="14594" max="14596" width="10.85546875" style="1" customWidth="1"/>
    <col min="14597" max="14597" width="3.85546875" style="1" customWidth="1"/>
    <col min="14598" max="14598" width="7" style="1" customWidth="1"/>
    <col min="14599" max="14599" width="6.85546875" style="1" customWidth="1"/>
    <col min="14600" max="14600" width="4" style="1" customWidth="1"/>
    <col min="14601" max="14608" width="10.85546875" style="1" customWidth="1"/>
    <col min="14609" max="14609" width="0.5703125" style="1" customWidth="1"/>
    <col min="14610" max="14808" width="11.42578125" style="1"/>
    <col min="14809" max="14809" width="2.85546875" style="1" customWidth="1"/>
    <col min="14810" max="14813" width="2.7109375" style="1" customWidth="1"/>
    <col min="14814" max="14814" width="2.85546875" style="1" customWidth="1"/>
    <col min="14815" max="14817" width="2.7109375" style="1" customWidth="1"/>
    <col min="14818" max="14818" width="2.42578125" style="1" customWidth="1"/>
    <col min="14819" max="14819" width="0.28515625" style="1" customWidth="1"/>
    <col min="14820" max="14820" width="1" style="1" customWidth="1"/>
    <col min="14821" max="14821" width="1.5703125" style="1" customWidth="1"/>
    <col min="14822" max="14834" width="2.7109375" style="1" customWidth="1"/>
    <col min="14835" max="14835" width="2.42578125" style="1" customWidth="1"/>
    <col min="14836" max="14836" width="0.28515625" style="1" customWidth="1"/>
    <col min="14837" max="14837" width="1.85546875" style="1" customWidth="1"/>
    <col min="14838" max="14838" width="0.85546875" style="1" customWidth="1"/>
    <col min="14839" max="14842" width="2.7109375" style="1" customWidth="1"/>
    <col min="14843" max="14843" width="3.28515625" style="1" customWidth="1"/>
    <col min="14844" max="14844" width="3.140625" style="1" customWidth="1"/>
    <col min="14845" max="14846" width="2.7109375" style="1" customWidth="1"/>
    <col min="14847" max="14848" width="0.85546875" style="1" customWidth="1"/>
    <col min="14849" max="14849" width="1" style="1" customWidth="1"/>
    <col min="14850" max="14852" width="10.85546875" style="1" customWidth="1"/>
    <col min="14853" max="14853" width="3.85546875" style="1" customWidth="1"/>
    <col min="14854" max="14854" width="7" style="1" customWidth="1"/>
    <col min="14855" max="14855" width="6.85546875" style="1" customWidth="1"/>
    <col min="14856" max="14856" width="4" style="1" customWidth="1"/>
    <col min="14857" max="14864" width="10.85546875" style="1" customWidth="1"/>
    <col min="14865" max="14865" width="0.5703125" style="1" customWidth="1"/>
    <col min="14866" max="15064" width="11.42578125" style="1"/>
    <col min="15065" max="15065" width="2.85546875" style="1" customWidth="1"/>
    <col min="15066" max="15069" width="2.7109375" style="1" customWidth="1"/>
    <col min="15070" max="15070" width="2.85546875" style="1" customWidth="1"/>
    <col min="15071" max="15073" width="2.7109375" style="1" customWidth="1"/>
    <col min="15074" max="15074" width="2.42578125" style="1" customWidth="1"/>
    <col min="15075" max="15075" width="0.28515625" style="1" customWidth="1"/>
    <col min="15076" max="15076" width="1" style="1" customWidth="1"/>
    <col min="15077" max="15077" width="1.5703125" style="1" customWidth="1"/>
    <col min="15078" max="15090" width="2.7109375" style="1" customWidth="1"/>
    <col min="15091" max="15091" width="2.42578125" style="1" customWidth="1"/>
    <col min="15092" max="15092" width="0.28515625" style="1" customWidth="1"/>
    <col min="15093" max="15093" width="1.85546875" style="1" customWidth="1"/>
    <col min="15094" max="15094" width="0.85546875" style="1" customWidth="1"/>
    <col min="15095" max="15098" width="2.7109375" style="1" customWidth="1"/>
    <col min="15099" max="15099" width="3.28515625" style="1" customWidth="1"/>
    <col min="15100" max="15100" width="3.140625" style="1" customWidth="1"/>
    <col min="15101" max="15102" width="2.7109375" style="1" customWidth="1"/>
    <col min="15103" max="15104" width="0.85546875" style="1" customWidth="1"/>
    <col min="15105" max="15105" width="1" style="1" customWidth="1"/>
    <col min="15106" max="15108" width="10.85546875" style="1" customWidth="1"/>
    <col min="15109" max="15109" width="3.85546875" style="1" customWidth="1"/>
    <col min="15110" max="15110" width="7" style="1" customWidth="1"/>
    <col min="15111" max="15111" width="6.85546875" style="1" customWidth="1"/>
    <col min="15112" max="15112" width="4" style="1" customWidth="1"/>
    <col min="15113" max="15120" width="10.85546875" style="1" customWidth="1"/>
    <col min="15121" max="15121" width="0.5703125" style="1" customWidth="1"/>
    <col min="15122" max="15320" width="11.42578125" style="1"/>
    <col min="15321" max="15321" width="2.85546875" style="1" customWidth="1"/>
    <col min="15322" max="15325" width="2.7109375" style="1" customWidth="1"/>
    <col min="15326" max="15326" width="2.85546875" style="1" customWidth="1"/>
    <col min="15327" max="15329" width="2.7109375" style="1" customWidth="1"/>
    <col min="15330" max="15330" width="2.42578125" style="1" customWidth="1"/>
    <col min="15331" max="15331" width="0.28515625" style="1" customWidth="1"/>
    <col min="15332" max="15332" width="1" style="1" customWidth="1"/>
    <col min="15333" max="15333" width="1.5703125" style="1" customWidth="1"/>
    <col min="15334" max="15346" width="2.7109375" style="1" customWidth="1"/>
    <col min="15347" max="15347" width="2.42578125" style="1" customWidth="1"/>
    <col min="15348" max="15348" width="0.28515625" style="1" customWidth="1"/>
    <col min="15349" max="15349" width="1.85546875" style="1" customWidth="1"/>
    <col min="15350" max="15350" width="0.85546875" style="1" customWidth="1"/>
    <col min="15351" max="15354" width="2.7109375" style="1" customWidth="1"/>
    <col min="15355" max="15355" width="3.28515625" style="1" customWidth="1"/>
    <col min="15356" max="15356" width="3.140625" style="1" customWidth="1"/>
    <col min="15357" max="15358" width="2.7109375" style="1" customWidth="1"/>
    <col min="15359" max="15360" width="0.85546875" style="1" customWidth="1"/>
    <col min="15361" max="15361" width="1" style="1" customWidth="1"/>
    <col min="15362" max="15364" width="10.85546875" style="1" customWidth="1"/>
    <col min="15365" max="15365" width="3.85546875" style="1" customWidth="1"/>
    <col min="15366" max="15366" width="7" style="1" customWidth="1"/>
    <col min="15367" max="15367" width="6.85546875" style="1" customWidth="1"/>
    <col min="15368" max="15368" width="4" style="1" customWidth="1"/>
    <col min="15369" max="15376" width="10.85546875" style="1" customWidth="1"/>
    <col min="15377" max="15377" width="0.5703125" style="1" customWidth="1"/>
    <col min="15378" max="15576" width="11.42578125" style="1"/>
    <col min="15577" max="15577" width="2.85546875" style="1" customWidth="1"/>
    <col min="15578" max="15581" width="2.7109375" style="1" customWidth="1"/>
    <col min="15582" max="15582" width="2.85546875" style="1" customWidth="1"/>
    <col min="15583" max="15585" width="2.7109375" style="1" customWidth="1"/>
    <col min="15586" max="15586" width="2.42578125" style="1" customWidth="1"/>
    <col min="15587" max="15587" width="0.28515625" style="1" customWidth="1"/>
    <col min="15588" max="15588" width="1" style="1" customWidth="1"/>
    <col min="15589" max="15589" width="1.5703125" style="1" customWidth="1"/>
    <col min="15590" max="15602" width="2.7109375" style="1" customWidth="1"/>
    <col min="15603" max="15603" width="2.42578125" style="1" customWidth="1"/>
    <col min="15604" max="15604" width="0.28515625" style="1" customWidth="1"/>
    <col min="15605" max="15605" width="1.85546875" style="1" customWidth="1"/>
    <col min="15606" max="15606" width="0.85546875" style="1" customWidth="1"/>
    <col min="15607" max="15610" width="2.7109375" style="1" customWidth="1"/>
    <col min="15611" max="15611" width="3.28515625" style="1" customWidth="1"/>
    <col min="15612" max="15612" width="3.140625" style="1" customWidth="1"/>
    <col min="15613" max="15614" width="2.7109375" style="1" customWidth="1"/>
    <col min="15615" max="15616" width="0.85546875" style="1" customWidth="1"/>
    <col min="15617" max="15617" width="1" style="1" customWidth="1"/>
    <col min="15618" max="15620" width="10.85546875" style="1" customWidth="1"/>
    <col min="15621" max="15621" width="3.85546875" style="1" customWidth="1"/>
    <col min="15622" max="15622" width="7" style="1" customWidth="1"/>
    <col min="15623" max="15623" width="6.85546875" style="1" customWidth="1"/>
    <col min="15624" max="15624" width="4" style="1" customWidth="1"/>
    <col min="15625" max="15632" width="10.85546875" style="1" customWidth="1"/>
    <col min="15633" max="15633" width="0.5703125" style="1" customWidth="1"/>
    <col min="15634" max="15832" width="11.42578125" style="1"/>
    <col min="15833" max="15833" width="2.85546875" style="1" customWidth="1"/>
    <col min="15834" max="15837" width="2.7109375" style="1" customWidth="1"/>
    <col min="15838" max="15838" width="2.85546875" style="1" customWidth="1"/>
    <col min="15839" max="15841" width="2.7109375" style="1" customWidth="1"/>
    <col min="15842" max="15842" width="2.42578125" style="1" customWidth="1"/>
    <col min="15843" max="15843" width="0.28515625" style="1" customWidth="1"/>
    <col min="15844" max="15844" width="1" style="1" customWidth="1"/>
    <col min="15845" max="15845" width="1.5703125" style="1" customWidth="1"/>
    <col min="15846" max="15858" width="2.7109375" style="1" customWidth="1"/>
    <col min="15859" max="15859" width="2.42578125" style="1" customWidth="1"/>
    <col min="15860" max="15860" width="0.28515625" style="1" customWidth="1"/>
    <col min="15861" max="15861" width="1.85546875" style="1" customWidth="1"/>
    <col min="15862" max="15862" width="0.85546875" style="1" customWidth="1"/>
    <col min="15863" max="15866" width="2.7109375" style="1" customWidth="1"/>
    <col min="15867" max="15867" width="3.28515625" style="1" customWidth="1"/>
    <col min="15868" max="15868" width="3.140625" style="1" customWidth="1"/>
    <col min="15869" max="15870" width="2.7109375" style="1" customWidth="1"/>
    <col min="15871" max="15872" width="0.85546875" style="1" customWidth="1"/>
    <col min="15873" max="15873" width="1" style="1" customWidth="1"/>
    <col min="15874" max="15876" width="10.85546875" style="1" customWidth="1"/>
    <col min="15877" max="15877" width="3.85546875" style="1" customWidth="1"/>
    <col min="15878" max="15878" width="7" style="1" customWidth="1"/>
    <col min="15879" max="15879" width="6.85546875" style="1" customWidth="1"/>
    <col min="15880" max="15880" width="4" style="1" customWidth="1"/>
    <col min="15881" max="15888" width="10.85546875" style="1" customWidth="1"/>
    <col min="15889" max="15889" width="0.5703125" style="1" customWidth="1"/>
    <col min="15890" max="16088" width="11.42578125" style="1"/>
    <col min="16089" max="16089" width="2.85546875" style="1" customWidth="1"/>
    <col min="16090" max="16093" width="2.7109375" style="1" customWidth="1"/>
    <col min="16094" max="16094" width="2.85546875" style="1" customWidth="1"/>
    <col min="16095" max="16097" width="2.7109375" style="1" customWidth="1"/>
    <col min="16098" max="16098" width="2.42578125" style="1" customWidth="1"/>
    <col min="16099" max="16099" width="0.28515625" style="1" customWidth="1"/>
    <col min="16100" max="16100" width="1" style="1" customWidth="1"/>
    <col min="16101" max="16101" width="1.5703125" style="1" customWidth="1"/>
    <col min="16102" max="16114" width="2.7109375" style="1" customWidth="1"/>
    <col min="16115" max="16115" width="2.42578125" style="1" customWidth="1"/>
    <col min="16116" max="16116" width="0.28515625" style="1" customWidth="1"/>
    <col min="16117" max="16117" width="1.85546875" style="1" customWidth="1"/>
    <col min="16118" max="16118" width="0.85546875" style="1" customWidth="1"/>
    <col min="16119" max="16122" width="2.7109375" style="1" customWidth="1"/>
    <col min="16123" max="16123" width="3.28515625" style="1" customWidth="1"/>
    <col min="16124" max="16124" width="3.140625" style="1" customWidth="1"/>
    <col min="16125" max="16126" width="2.7109375" style="1" customWidth="1"/>
    <col min="16127" max="16128" width="0.85546875" style="1" customWidth="1"/>
    <col min="16129" max="16129" width="1" style="1" customWidth="1"/>
    <col min="16130" max="16132" width="10.85546875" style="1" customWidth="1"/>
    <col min="16133" max="16133" width="3.85546875" style="1" customWidth="1"/>
    <col min="16134" max="16134" width="7" style="1" customWidth="1"/>
    <col min="16135" max="16135" width="6.85546875" style="1" customWidth="1"/>
    <col min="16136" max="16136" width="4" style="1" customWidth="1"/>
    <col min="16137" max="16144" width="10.85546875" style="1" customWidth="1"/>
    <col min="16145" max="16145" width="0.5703125" style="1" customWidth="1"/>
    <col min="16146" max="16384" width="11.42578125" style="1"/>
  </cols>
  <sheetData>
    <row r="1" spans="1:22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2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45"/>
    </row>
    <row r="3" spans="1:22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5"/>
    </row>
    <row r="4" spans="1:22" ht="7.5" customHeight="1" x14ac:dyDescent="0.25"/>
    <row r="5" spans="1:22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2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f>+I7+I8</f>
        <v>100646413500</v>
      </c>
      <c r="J6" s="6">
        <f>+J7+J8</f>
        <v>96664561516.690002</v>
      </c>
      <c r="K6" s="6">
        <f>+K7+K8</f>
        <v>3773164255.3099995</v>
      </c>
      <c r="L6" s="6">
        <f>+L7+L8</f>
        <v>208687728</v>
      </c>
      <c r="M6" s="6">
        <f t="shared" ref="M6:U6" si="2">+M7+M8</f>
        <v>57987502165.990005</v>
      </c>
      <c r="N6" s="6">
        <f t="shared" si="2"/>
        <v>38677059350.699997</v>
      </c>
      <c r="O6" s="6">
        <f t="shared" si="2"/>
        <v>51787353828.860001</v>
      </c>
      <c r="P6" s="6">
        <f t="shared" si="2"/>
        <v>6200148337.1300001</v>
      </c>
      <c r="Q6" s="6">
        <f t="shared" si="2"/>
        <v>51265870959.949997</v>
      </c>
      <c r="R6" s="6">
        <f t="shared" si="2"/>
        <v>521482868.91000003</v>
      </c>
      <c r="S6" s="6">
        <f t="shared" si="2"/>
        <v>51265870959.949997</v>
      </c>
      <c r="T6" s="6">
        <f t="shared" si="2"/>
        <v>0</v>
      </c>
      <c r="U6" s="6">
        <f t="shared" si="2"/>
        <v>122395068</v>
      </c>
    </row>
    <row r="7" spans="1:22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+F9+F48+F120</f>
        <v>101233630000</v>
      </c>
      <c r="G7" s="15">
        <f t="shared" si="0"/>
        <v>0</v>
      </c>
      <c r="H7" s="15">
        <f>+H9+H48+H120</f>
        <v>-1881681500</v>
      </c>
      <c r="I7" s="15">
        <v>99351948500</v>
      </c>
      <c r="J7" s="15">
        <v>95421265792.889999</v>
      </c>
      <c r="K7" s="15">
        <v>3721994979.1099997</v>
      </c>
      <c r="L7" s="15">
        <v>208687728</v>
      </c>
      <c r="M7" s="15">
        <v>57569929507.190002</v>
      </c>
      <c r="N7" s="15">
        <v>37851336285.699997</v>
      </c>
      <c r="O7" s="15">
        <v>51482199487.400002</v>
      </c>
      <c r="P7" s="15">
        <v>6087730019.79</v>
      </c>
      <c r="Q7" s="15">
        <v>50966014593.489998</v>
      </c>
      <c r="R7" s="15">
        <v>516184893.91000003</v>
      </c>
      <c r="S7" s="15">
        <v>50966014593.489998</v>
      </c>
      <c r="T7" s="15">
        <v>0</v>
      </c>
      <c r="U7" s="15">
        <v>122395068</v>
      </c>
    </row>
    <row r="8" spans="1:22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1243295723.8</v>
      </c>
      <c r="K8" s="15">
        <v>51169276.200000003</v>
      </c>
      <c r="L8" s="15">
        <v>0</v>
      </c>
      <c r="M8" s="15">
        <v>417572658.80000001</v>
      </c>
      <c r="N8" s="15">
        <v>825723065</v>
      </c>
      <c r="O8" s="15">
        <v>305154341.45999998</v>
      </c>
      <c r="P8" s="15">
        <v>112418317.34</v>
      </c>
      <c r="Q8" s="15">
        <v>299856366.45999998</v>
      </c>
      <c r="R8" s="15">
        <v>5297975</v>
      </c>
      <c r="S8" s="15">
        <v>299856366.45999998</v>
      </c>
      <c r="T8" s="15">
        <v>0</v>
      </c>
      <c r="U8" s="15">
        <v>0</v>
      </c>
    </row>
    <row r="9" spans="1:22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v>86455621502</v>
      </c>
      <c r="J9" s="15">
        <v>85267348398.929993</v>
      </c>
      <c r="K9" s="15">
        <v>1188273103.0699999</v>
      </c>
      <c r="L9" s="15">
        <v>0</v>
      </c>
      <c r="M9" s="15">
        <v>48561018745.93</v>
      </c>
      <c r="N9" s="15">
        <v>36706329653</v>
      </c>
      <c r="O9" s="15">
        <v>45791802962.800003</v>
      </c>
      <c r="P9" s="15">
        <v>2769215783.1300001</v>
      </c>
      <c r="Q9" s="15">
        <v>45791802962.800003</v>
      </c>
      <c r="R9" s="15">
        <v>0</v>
      </c>
      <c r="S9" s="15">
        <v>45791802962.800003</v>
      </c>
      <c r="T9" s="15">
        <v>0</v>
      </c>
      <c r="U9" s="15">
        <v>52506897</v>
      </c>
    </row>
    <row r="10" spans="1:22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v>86455621502</v>
      </c>
      <c r="J10" s="15">
        <v>85267348398.929993</v>
      </c>
      <c r="K10" s="15">
        <v>1188273103.0699999</v>
      </c>
      <c r="L10" s="15">
        <v>0</v>
      </c>
      <c r="M10" s="15">
        <v>48561018745.93</v>
      </c>
      <c r="N10" s="15">
        <v>36706329653</v>
      </c>
      <c r="O10" s="15">
        <v>45791802962.800003</v>
      </c>
      <c r="P10" s="15">
        <v>2769215783.1300001</v>
      </c>
      <c r="Q10" s="15">
        <v>45791802962.800003</v>
      </c>
      <c r="R10" s="15">
        <v>0</v>
      </c>
      <c r="S10" s="15">
        <v>45791802962.800003</v>
      </c>
      <c r="T10" s="15">
        <v>0</v>
      </c>
      <c r="U10" s="15">
        <v>52506897</v>
      </c>
    </row>
    <row r="11" spans="1:22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v>58404134251</v>
      </c>
      <c r="J11" s="15">
        <v>58404134251</v>
      </c>
      <c r="K11" s="15">
        <v>0</v>
      </c>
      <c r="L11" s="16">
        <v>0</v>
      </c>
      <c r="M11" s="15">
        <v>31754658350</v>
      </c>
      <c r="N11" s="15">
        <v>26649475901</v>
      </c>
      <c r="O11" s="15">
        <v>31542639989.549999</v>
      </c>
      <c r="P11" s="15">
        <v>212018360.44999999</v>
      </c>
      <c r="Q11" s="15">
        <v>31542639989.549999</v>
      </c>
      <c r="R11" s="15">
        <v>0</v>
      </c>
      <c r="S11" s="15">
        <v>31542639989.549999</v>
      </c>
      <c r="T11" s="15">
        <v>0</v>
      </c>
      <c r="U11" s="15">
        <v>52506897</v>
      </c>
    </row>
    <row r="12" spans="1:22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11196466077</v>
      </c>
      <c r="H12" s="15">
        <v>0</v>
      </c>
      <c r="I12" s="15">
        <v>45765466077</v>
      </c>
      <c r="J12" s="15">
        <v>45765466077</v>
      </c>
      <c r="K12" s="15">
        <v>0</v>
      </c>
      <c r="L12" s="16">
        <v>0</v>
      </c>
      <c r="M12" s="16">
        <v>26212359217</v>
      </c>
      <c r="N12" s="15">
        <v>19553106860</v>
      </c>
      <c r="O12" s="15">
        <v>26043464457.639999</v>
      </c>
      <c r="P12" s="15">
        <v>168894759.36000001</v>
      </c>
      <c r="Q12" s="15">
        <v>26043464457.639999</v>
      </c>
      <c r="R12" s="15">
        <v>0</v>
      </c>
      <c r="S12" s="15">
        <v>26043464457.639999</v>
      </c>
      <c r="T12" s="15">
        <v>0</v>
      </c>
      <c r="U12" s="15">
        <v>45060217</v>
      </c>
    </row>
    <row r="13" spans="1:22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10946466077</v>
      </c>
      <c r="H13" s="18">
        <v>0</v>
      </c>
      <c r="I13" s="18">
        <v>43338466077</v>
      </c>
      <c r="J13" s="18">
        <v>43338466077</v>
      </c>
      <c r="K13" s="18">
        <v>0</v>
      </c>
      <c r="L13" s="19">
        <v>0</v>
      </c>
      <c r="M13" s="19">
        <v>24305141724</v>
      </c>
      <c r="N13" s="18">
        <v>19033324353</v>
      </c>
      <c r="O13" s="18">
        <v>24184467284.540001</v>
      </c>
      <c r="P13" s="18">
        <v>120674439.45999999</v>
      </c>
      <c r="Q13" s="18">
        <v>24184467284.540001</v>
      </c>
      <c r="R13" s="18">
        <v>0</v>
      </c>
      <c r="S13" s="18">
        <v>24184467284.540001</v>
      </c>
      <c r="T13" s="18">
        <v>0</v>
      </c>
      <c r="U13" s="18">
        <v>931204</v>
      </c>
    </row>
    <row r="14" spans="1:22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1562019379</v>
      </c>
      <c r="N14" s="18">
        <v>364980621</v>
      </c>
      <c r="O14" s="18">
        <v>1554583125.72</v>
      </c>
      <c r="P14" s="18">
        <v>7436253.2800000003</v>
      </c>
      <c r="Q14" s="18">
        <v>1554583125.72</v>
      </c>
      <c r="R14" s="18">
        <v>0</v>
      </c>
      <c r="S14" s="18">
        <v>1554583125.72</v>
      </c>
      <c r="T14" s="18">
        <v>0</v>
      </c>
      <c r="U14" s="18">
        <v>0</v>
      </c>
    </row>
    <row r="15" spans="1:22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500000000</v>
      </c>
      <c r="K15" s="18">
        <v>0</v>
      </c>
      <c r="L15" s="19">
        <v>0</v>
      </c>
      <c r="M15" s="19">
        <v>345198114</v>
      </c>
      <c r="N15" s="18">
        <v>154801886</v>
      </c>
      <c r="O15" s="18">
        <v>304414047.38</v>
      </c>
      <c r="P15" s="18">
        <v>40784066.619999997</v>
      </c>
      <c r="Q15" s="18">
        <v>304414047.38</v>
      </c>
      <c r="R15" s="18">
        <v>0</v>
      </c>
      <c r="S15" s="18">
        <v>304414047.38</v>
      </c>
      <c r="T15" s="18">
        <v>0</v>
      </c>
      <c r="U15" s="18">
        <v>44129013</v>
      </c>
    </row>
    <row r="16" spans="1:22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500206920</v>
      </c>
      <c r="N16" s="15">
        <v>456404441</v>
      </c>
      <c r="O16" s="15">
        <v>497370603.05000001</v>
      </c>
      <c r="P16" s="15">
        <v>2836316.95</v>
      </c>
      <c r="Q16" s="15">
        <v>497370603.05000001</v>
      </c>
      <c r="R16" s="15">
        <v>0</v>
      </c>
      <c r="S16" s="15">
        <v>497370603.05000001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202837373</v>
      </c>
      <c r="H17" s="18">
        <v>0</v>
      </c>
      <c r="I17" s="18">
        <v>617837373</v>
      </c>
      <c r="J17" s="18">
        <v>617837373</v>
      </c>
      <c r="K17" s="18">
        <v>0</v>
      </c>
      <c r="L17" s="19">
        <v>0</v>
      </c>
      <c r="M17" s="19">
        <v>270663661</v>
      </c>
      <c r="N17" s="18">
        <v>347173712</v>
      </c>
      <c r="O17" s="18">
        <v>269077004.85000002</v>
      </c>
      <c r="P17" s="18">
        <v>1586656.15</v>
      </c>
      <c r="Q17" s="18">
        <v>269077004.85000002</v>
      </c>
      <c r="R17" s="18">
        <v>0</v>
      </c>
      <c r="S17" s="18">
        <v>269077004.85000002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8773988</v>
      </c>
      <c r="H18" s="18">
        <v>0</v>
      </c>
      <c r="I18" s="18">
        <v>338773988</v>
      </c>
      <c r="J18" s="18">
        <v>338773988</v>
      </c>
      <c r="K18" s="18">
        <v>0</v>
      </c>
      <c r="L18" s="19">
        <v>0</v>
      </c>
      <c r="M18" s="19">
        <v>229543259</v>
      </c>
      <c r="N18" s="18">
        <v>109230729</v>
      </c>
      <c r="O18" s="18">
        <v>228293598.19999999</v>
      </c>
      <c r="P18" s="18">
        <v>1249660.8</v>
      </c>
      <c r="Q18" s="18">
        <v>228293598.19999999</v>
      </c>
      <c r="R18" s="18">
        <v>0</v>
      </c>
      <c r="S18" s="18">
        <v>228293598.19999999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4495315134</v>
      </c>
      <c r="N19" s="15">
        <v>6260942528</v>
      </c>
      <c r="O19" s="15">
        <v>4464680605.4700003</v>
      </c>
      <c r="P19" s="15">
        <v>30634528.530000001</v>
      </c>
      <c r="Q19" s="15">
        <v>4464680605.4700003</v>
      </c>
      <c r="R19" s="15">
        <v>0</v>
      </c>
      <c r="S19" s="15">
        <v>4464680605.4700003</v>
      </c>
      <c r="T19" s="15">
        <v>0</v>
      </c>
      <c r="U19" s="15">
        <v>1020211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190802156</v>
      </c>
      <c r="H20" s="18">
        <v>0</v>
      </c>
      <c r="I20" s="18">
        <v>1340802156</v>
      </c>
      <c r="J20" s="18">
        <v>1340802156</v>
      </c>
      <c r="K20" s="18">
        <v>0</v>
      </c>
      <c r="L20" s="19">
        <v>0</v>
      </c>
      <c r="M20" s="19">
        <v>722316323</v>
      </c>
      <c r="N20" s="18">
        <v>618485833</v>
      </c>
      <c r="O20" s="18">
        <v>717958820.99000001</v>
      </c>
      <c r="P20" s="18">
        <v>4357502.01</v>
      </c>
      <c r="Q20" s="18">
        <v>717958820.99000001</v>
      </c>
      <c r="R20" s="18">
        <v>0</v>
      </c>
      <c r="S20" s="18">
        <v>717958820.99000001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142447091</v>
      </c>
      <c r="N21" s="18">
        <v>110405768</v>
      </c>
      <c r="O21" s="18">
        <v>141608002.62</v>
      </c>
      <c r="P21" s="18">
        <v>839088.38</v>
      </c>
      <c r="Q21" s="18">
        <v>141608002.62</v>
      </c>
      <c r="R21" s="18">
        <v>0</v>
      </c>
      <c r="S21" s="18">
        <v>141608002.62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22492561</v>
      </c>
      <c r="N22" s="18">
        <v>19341959</v>
      </c>
      <c r="O22" s="18">
        <v>22338697.879999999</v>
      </c>
      <c r="P22" s="18">
        <v>153863.12</v>
      </c>
      <c r="Q22" s="18">
        <v>22338697.879999999</v>
      </c>
      <c r="R22" s="18">
        <v>0</v>
      </c>
      <c r="S22" s="18">
        <v>22338697.879999999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12323602</v>
      </c>
      <c r="N23" s="18">
        <v>17676398</v>
      </c>
      <c r="O23" s="18">
        <v>12206940.970000001</v>
      </c>
      <c r="P23" s="18">
        <v>116661.03</v>
      </c>
      <c r="Q23" s="18">
        <v>12206940.970000001</v>
      </c>
      <c r="R23" s="18">
        <v>0</v>
      </c>
      <c r="S23" s="18">
        <v>12206940.970000001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18">
        <v>0</v>
      </c>
      <c r="L24" s="19">
        <v>0</v>
      </c>
      <c r="M24" s="19">
        <v>1985240650</v>
      </c>
      <c r="N24" s="18">
        <v>21703881</v>
      </c>
      <c r="O24" s="18">
        <v>1977688443.01</v>
      </c>
      <c r="P24" s="18">
        <v>7552206.9900000002</v>
      </c>
      <c r="Q24" s="18">
        <v>1977688443.01</v>
      </c>
      <c r="R24" s="18">
        <v>0</v>
      </c>
      <c r="S24" s="18">
        <v>1977688443.01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268372220</v>
      </c>
      <c r="H25" s="18">
        <v>0</v>
      </c>
      <c r="I25" s="18">
        <v>2033372220</v>
      </c>
      <c r="J25" s="18">
        <v>2033372220</v>
      </c>
      <c r="K25" s="18">
        <v>0</v>
      </c>
      <c r="L25" s="19">
        <v>0</v>
      </c>
      <c r="M25" s="19">
        <v>1159488275</v>
      </c>
      <c r="N25" s="18">
        <v>873883945</v>
      </c>
      <c r="O25" s="18">
        <v>1152630476.3299999</v>
      </c>
      <c r="P25" s="18">
        <v>6857798.6699999999</v>
      </c>
      <c r="Q25" s="18">
        <v>1152630476.3299999</v>
      </c>
      <c r="R25" s="18">
        <v>0</v>
      </c>
      <c r="S25" s="18">
        <v>1152630476.3299999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2376692125</v>
      </c>
      <c r="H26" s="18">
        <v>0</v>
      </c>
      <c r="I26" s="18">
        <v>4298692125</v>
      </c>
      <c r="J26" s="18">
        <v>4298692125</v>
      </c>
      <c r="K26" s="18">
        <v>0</v>
      </c>
      <c r="L26" s="19">
        <v>0</v>
      </c>
      <c r="M26" s="19">
        <v>56633918</v>
      </c>
      <c r="N26" s="18">
        <v>4242058207</v>
      </c>
      <c r="O26" s="18">
        <v>49104741.350000001</v>
      </c>
      <c r="P26" s="18">
        <v>7529176.6500000004</v>
      </c>
      <c r="Q26" s="18">
        <v>49104741.350000001</v>
      </c>
      <c r="R26" s="18">
        <v>0</v>
      </c>
      <c r="S26" s="18">
        <v>49104741.350000001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83413064</v>
      </c>
      <c r="H27" s="18">
        <v>0</v>
      </c>
      <c r="I27" s="18">
        <v>691413064</v>
      </c>
      <c r="J27" s="18">
        <v>691413064</v>
      </c>
      <c r="K27" s="18">
        <v>0</v>
      </c>
      <c r="L27" s="19">
        <v>0</v>
      </c>
      <c r="M27" s="19">
        <v>363960576</v>
      </c>
      <c r="N27" s="18">
        <v>327452488</v>
      </c>
      <c r="O27" s="18">
        <v>360971388.31999999</v>
      </c>
      <c r="P27" s="18">
        <v>2989187.68</v>
      </c>
      <c r="Q27" s="18">
        <v>360971388.31999999</v>
      </c>
      <c r="R27" s="18">
        <v>0</v>
      </c>
      <c r="S27" s="18">
        <v>360971388.31999999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18">
        <v>0</v>
      </c>
      <c r="S28" s="18">
        <v>30173094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925799151</v>
      </c>
      <c r="K29" s="15">
        <v>0</v>
      </c>
      <c r="L29" s="16">
        <v>0</v>
      </c>
      <c r="M29" s="16">
        <v>546777079</v>
      </c>
      <c r="N29" s="15">
        <v>379022072</v>
      </c>
      <c r="O29" s="15">
        <v>537124323.38999999</v>
      </c>
      <c r="P29" s="15">
        <v>9652755.6099999994</v>
      </c>
      <c r="Q29" s="15">
        <v>537124323.38999999</v>
      </c>
      <c r="R29" s="15">
        <v>0</v>
      </c>
      <c r="S29" s="15">
        <v>537124323.38999999</v>
      </c>
      <c r="T29" s="15">
        <v>0</v>
      </c>
      <c r="U29" s="15">
        <v>6426469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38105434</v>
      </c>
      <c r="N30" s="18">
        <v>45660924</v>
      </c>
      <c r="O30" s="18">
        <v>37839024.740000002</v>
      </c>
      <c r="P30" s="18">
        <v>266409.26</v>
      </c>
      <c r="Q30" s="18">
        <v>37839024.740000002</v>
      </c>
      <c r="R30" s="18">
        <v>0</v>
      </c>
      <c r="S30" s="18">
        <v>37839024.740000002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608308402</v>
      </c>
      <c r="K31" s="18">
        <v>0</v>
      </c>
      <c r="L31" s="19">
        <v>0</v>
      </c>
      <c r="M31" s="19">
        <v>369828089</v>
      </c>
      <c r="N31" s="18">
        <v>238480313</v>
      </c>
      <c r="O31" s="18">
        <v>361332463.76999998</v>
      </c>
      <c r="P31" s="18">
        <v>8495625.2300000004</v>
      </c>
      <c r="Q31" s="18">
        <v>361332463.76999998</v>
      </c>
      <c r="R31" s="18">
        <v>0</v>
      </c>
      <c r="S31" s="18">
        <v>361332463.76999998</v>
      </c>
      <c r="T31" s="18">
        <v>0</v>
      </c>
      <c r="U31" s="18">
        <v>6426469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138843556</v>
      </c>
      <c r="N32" s="18">
        <v>94880835</v>
      </c>
      <c r="O32" s="18">
        <v>137952834.88</v>
      </c>
      <c r="P32" s="18">
        <v>890721.12</v>
      </c>
      <c r="Q32" s="18">
        <v>137952834.88</v>
      </c>
      <c r="R32" s="18">
        <v>0</v>
      </c>
      <c r="S32" s="18">
        <v>137952834.88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5358984396.9300003</v>
      </c>
      <c r="K34" s="15">
        <v>1188273103.0699999</v>
      </c>
      <c r="L34" s="16">
        <v>0</v>
      </c>
      <c r="M34" s="16">
        <v>4697409713.9300003</v>
      </c>
      <c r="N34" s="15">
        <v>661574683</v>
      </c>
      <c r="O34" s="15">
        <v>2190880411.9299998</v>
      </c>
      <c r="P34" s="15">
        <v>2506529302</v>
      </c>
      <c r="Q34" s="15">
        <v>2190880411.9299998</v>
      </c>
      <c r="R34" s="15">
        <v>0</v>
      </c>
      <c r="S34" s="15">
        <v>2190880411.9299998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5046492797</v>
      </c>
      <c r="K35" s="18">
        <v>707764703</v>
      </c>
      <c r="L35" s="19">
        <v>0</v>
      </c>
      <c r="M35" s="19">
        <v>4388674014</v>
      </c>
      <c r="N35" s="18">
        <v>657818783</v>
      </c>
      <c r="O35" s="18">
        <v>2050570087.5599999</v>
      </c>
      <c r="P35" s="18">
        <v>2338103926.4400001</v>
      </c>
      <c r="Q35" s="18">
        <v>2050570087.5599999</v>
      </c>
      <c r="R35" s="18">
        <v>0</v>
      </c>
      <c r="S35" s="18">
        <v>2050570087.5599999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312491599.93000001</v>
      </c>
      <c r="K36" s="18">
        <v>480508400.06999999</v>
      </c>
      <c r="L36" s="19">
        <v>0</v>
      </c>
      <c r="M36" s="19">
        <v>308735699.93000001</v>
      </c>
      <c r="N36" s="18">
        <v>3755900</v>
      </c>
      <c r="O36" s="18">
        <v>140310324.37</v>
      </c>
      <c r="P36" s="18">
        <v>168425375.56</v>
      </c>
      <c r="Q36" s="18">
        <v>140310324.37</v>
      </c>
      <c r="R36" s="18">
        <v>0</v>
      </c>
      <c r="S36" s="18">
        <v>140310324.37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15">
        <v>0</v>
      </c>
      <c r="L37" s="16">
        <v>0</v>
      </c>
      <c r="M37" s="16">
        <v>12108950682</v>
      </c>
      <c r="N37" s="15">
        <v>9395279069</v>
      </c>
      <c r="O37" s="15">
        <v>12058282561.32</v>
      </c>
      <c r="P37" s="15">
        <v>50668120.68</v>
      </c>
      <c r="Q37" s="15">
        <v>12058282561.32</v>
      </c>
      <c r="R37" s="15">
        <v>0</v>
      </c>
      <c r="S37" s="15">
        <v>12058282561.32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2030504362</v>
      </c>
      <c r="H38" s="15">
        <v>0</v>
      </c>
      <c r="I38" s="15">
        <v>9280504362</v>
      </c>
      <c r="J38" s="15">
        <v>9280504362</v>
      </c>
      <c r="K38" s="15">
        <v>0</v>
      </c>
      <c r="L38" s="16">
        <v>0</v>
      </c>
      <c r="M38" s="16">
        <v>5430558211</v>
      </c>
      <c r="N38" s="15">
        <v>3849946151</v>
      </c>
      <c r="O38" s="15">
        <v>5408944785.1300001</v>
      </c>
      <c r="P38" s="15">
        <v>21613425.870000001</v>
      </c>
      <c r="Q38" s="15">
        <v>5408944785.1300001</v>
      </c>
      <c r="R38" s="15">
        <v>0</v>
      </c>
      <c r="S38" s="15">
        <v>5408944785.1300001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1214897936</v>
      </c>
      <c r="N39" s="18">
        <v>847429996</v>
      </c>
      <c r="O39" s="18">
        <v>1209915362.76</v>
      </c>
      <c r="P39" s="18">
        <v>4982573.24</v>
      </c>
      <c r="Q39" s="18">
        <v>1209915362.76</v>
      </c>
      <c r="R39" s="18">
        <v>0</v>
      </c>
      <c r="S39" s="18">
        <v>1209915362.76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1837569448</v>
      </c>
      <c r="N40" s="18">
        <v>1345473873</v>
      </c>
      <c r="O40" s="18">
        <v>1830233473.5999999</v>
      </c>
      <c r="P40" s="18">
        <v>7335974.4000000004</v>
      </c>
      <c r="Q40" s="18">
        <v>1830233473.5999999</v>
      </c>
      <c r="R40" s="18">
        <v>0</v>
      </c>
      <c r="S40" s="18">
        <v>1830233473.5999999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942133109</v>
      </c>
      <c r="H41" s="18">
        <v>0</v>
      </c>
      <c r="I41" s="18">
        <v>4035133109</v>
      </c>
      <c r="J41" s="18">
        <v>4035133109</v>
      </c>
      <c r="K41" s="18">
        <v>0</v>
      </c>
      <c r="L41" s="19">
        <v>0</v>
      </c>
      <c r="M41" s="19">
        <v>2378090827</v>
      </c>
      <c r="N41" s="18">
        <v>1657042282</v>
      </c>
      <c r="O41" s="18">
        <v>2368795948.77</v>
      </c>
      <c r="P41" s="18">
        <v>9294878.2300000004</v>
      </c>
      <c r="Q41" s="18">
        <v>2368795948.77</v>
      </c>
      <c r="R41" s="18">
        <v>0</v>
      </c>
      <c r="S41" s="18">
        <v>2368795948.77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2976815475</v>
      </c>
      <c r="H42" s="15">
        <v>0</v>
      </c>
      <c r="I42" s="15">
        <v>9645815475</v>
      </c>
      <c r="J42" s="15">
        <v>9645815475</v>
      </c>
      <c r="K42" s="15">
        <v>0</v>
      </c>
      <c r="L42" s="16">
        <v>0</v>
      </c>
      <c r="M42" s="16">
        <v>5159767694</v>
      </c>
      <c r="N42" s="15">
        <v>4486047781</v>
      </c>
      <c r="O42" s="15">
        <v>5136941139.71</v>
      </c>
      <c r="P42" s="15">
        <v>22826554.289999999</v>
      </c>
      <c r="Q42" s="15">
        <v>5136941139.71</v>
      </c>
      <c r="R42" s="15">
        <v>0</v>
      </c>
      <c r="S42" s="15">
        <v>5136941139.71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2587611503</v>
      </c>
      <c r="N43" s="18">
        <v>2069304966</v>
      </c>
      <c r="O43" s="18">
        <v>2577324083.2600002</v>
      </c>
      <c r="P43" s="18">
        <v>10287419.74</v>
      </c>
      <c r="Q43" s="18">
        <v>2577324083.2600002</v>
      </c>
      <c r="R43" s="18">
        <v>0</v>
      </c>
      <c r="S43" s="18">
        <v>2577324083.2600002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730615187</v>
      </c>
      <c r="H44" s="18">
        <v>0</v>
      </c>
      <c r="I44" s="18">
        <v>2513615187</v>
      </c>
      <c r="J44" s="18">
        <v>2513615187</v>
      </c>
      <c r="K44" s="18">
        <v>0</v>
      </c>
      <c r="L44" s="19">
        <v>0</v>
      </c>
      <c r="M44" s="19">
        <v>1520235303</v>
      </c>
      <c r="N44" s="18">
        <v>993379884</v>
      </c>
      <c r="O44" s="18">
        <v>1514509520.45</v>
      </c>
      <c r="P44" s="18">
        <v>5725782.5499999998</v>
      </c>
      <c r="Q44" s="18">
        <v>1514509520.45</v>
      </c>
      <c r="R44" s="18">
        <v>0</v>
      </c>
      <c r="S44" s="18">
        <v>1514509520.45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1103283819</v>
      </c>
      <c r="H45" s="18">
        <v>0</v>
      </c>
      <c r="I45" s="18">
        <v>2475283819</v>
      </c>
      <c r="J45" s="18">
        <v>2475283819</v>
      </c>
      <c r="K45" s="18">
        <v>0</v>
      </c>
      <c r="L45" s="19">
        <v>0</v>
      </c>
      <c r="M45" s="19">
        <v>1051920888</v>
      </c>
      <c r="N45" s="18">
        <v>1423362931</v>
      </c>
      <c r="O45" s="18">
        <v>1045107536</v>
      </c>
      <c r="P45" s="18">
        <v>6813352</v>
      </c>
      <c r="Q45" s="18">
        <v>1045107536</v>
      </c>
      <c r="R45" s="18">
        <v>0</v>
      </c>
      <c r="S45" s="18">
        <v>1045107536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911224664</v>
      </c>
      <c r="N46" s="18">
        <v>635521285</v>
      </c>
      <c r="O46" s="18">
        <v>907487959.32000005</v>
      </c>
      <c r="P46" s="18">
        <v>3736704.68</v>
      </c>
      <c r="Q46" s="18">
        <v>907487959.32000005</v>
      </c>
      <c r="R46" s="18">
        <v>0</v>
      </c>
      <c r="S46" s="18">
        <v>907487959.32000005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607400113</v>
      </c>
      <c r="N47" s="18">
        <v>423763852</v>
      </c>
      <c r="O47" s="18">
        <v>604908677.15999997</v>
      </c>
      <c r="P47" s="18">
        <v>2491435.84</v>
      </c>
      <c r="Q47" s="18">
        <v>604908677.15999997</v>
      </c>
      <c r="R47" s="18">
        <v>0</v>
      </c>
      <c r="S47" s="18">
        <v>604908677.15999997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1900000000</v>
      </c>
      <c r="H48" s="15">
        <v>-537089000</v>
      </c>
      <c r="I48" s="15">
        <v>12308691000</v>
      </c>
      <c r="J48" s="15">
        <v>10153917393.959999</v>
      </c>
      <c r="K48" s="15">
        <v>2154773606.04</v>
      </c>
      <c r="L48" s="16">
        <v>0</v>
      </c>
      <c r="M48" s="16">
        <v>9008910761.2600002</v>
      </c>
      <c r="N48" s="15">
        <v>1145006632.7</v>
      </c>
      <c r="O48" s="15">
        <v>5690396524.6000004</v>
      </c>
      <c r="P48" s="15">
        <v>3318514236.6599998</v>
      </c>
      <c r="Q48" s="15">
        <v>5174211630.6899996</v>
      </c>
      <c r="R48" s="15">
        <v>516184893.91000003</v>
      </c>
      <c r="S48" s="15">
        <v>5174211630.6899996</v>
      </c>
      <c r="T48" s="15">
        <v>0</v>
      </c>
      <c r="U48" s="15">
        <v>69888171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1243295723.8</v>
      </c>
      <c r="K49" s="15">
        <v>51169276.200000003</v>
      </c>
      <c r="L49" s="16">
        <v>0</v>
      </c>
      <c r="M49" s="16">
        <v>417572658.80000001</v>
      </c>
      <c r="N49" s="15">
        <v>825723065</v>
      </c>
      <c r="O49" s="15">
        <v>305154341.45999998</v>
      </c>
      <c r="P49" s="15">
        <v>112418317.34</v>
      </c>
      <c r="Q49" s="15">
        <v>299856366.45999998</v>
      </c>
      <c r="R49" s="15">
        <v>5297975</v>
      </c>
      <c r="S49" s="15">
        <v>299856366.45999998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1900000000</v>
      </c>
      <c r="H50" s="15">
        <v>-537089000</v>
      </c>
      <c r="I50" s="15">
        <v>12308691000</v>
      </c>
      <c r="J50" s="15">
        <v>10153917393.959999</v>
      </c>
      <c r="K50" s="15">
        <v>2154773606.04</v>
      </c>
      <c r="L50" s="16">
        <v>0</v>
      </c>
      <c r="M50" s="16">
        <v>9008910761.2600002</v>
      </c>
      <c r="N50" s="15">
        <v>1145006632.7</v>
      </c>
      <c r="O50" s="15">
        <v>5690396524.6000004</v>
      </c>
      <c r="P50" s="15">
        <v>3318514236.6599998</v>
      </c>
      <c r="Q50" s="15">
        <v>5174211630.6899996</v>
      </c>
      <c r="R50" s="15">
        <v>516184893.91000003</v>
      </c>
      <c r="S50" s="15">
        <v>5174211630.6899996</v>
      </c>
      <c r="T50" s="15">
        <v>0</v>
      </c>
      <c r="U50" s="15">
        <v>69888171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1243295723.8</v>
      </c>
      <c r="K51" s="15">
        <v>51169276.200000003</v>
      </c>
      <c r="L51" s="16">
        <v>0</v>
      </c>
      <c r="M51" s="16">
        <v>417572658.80000001</v>
      </c>
      <c r="N51" s="15">
        <v>825723065</v>
      </c>
      <c r="O51" s="15">
        <v>305154341.45999998</v>
      </c>
      <c r="P51" s="15">
        <v>112418317.34</v>
      </c>
      <c r="Q51" s="15">
        <v>299856366.45999998</v>
      </c>
      <c r="R51" s="15">
        <v>5297975</v>
      </c>
      <c r="S51" s="15">
        <v>299856366.45999998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1900000000</v>
      </c>
      <c r="H57" s="15">
        <v>-537089000</v>
      </c>
      <c r="I57" s="15">
        <v>12104691000</v>
      </c>
      <c r="J57" s="15">
        <v>9958451951.6399994</v>
      </c>
      <c r="K57" s="15">
        <v>2146239048.3599999</v>
      </c>
      <c r="L57" s="16">
        <v>0</v>
      </c>
      <c r="M57" s="16">
        <v>8813445318.9400005</v>
      </c>
      <c r="N57" s="15">
        <v>1145006632.7</v>
      </c>
      <c r="O57" s="15">
        <v>5494931082.8199997</v>
      </c>
      <c r="P57" s="15">
        <v>3318514236.1199999</v>
      </c>
      <c r="Q57" s="15">
        <v>4978746188.9099998</v>
      </c>
      <c r="R57" s="15">
        <v>516184893.91000003</v>
      </c>
      <c r="S57" s="15">
        <v>4978746188.9099998</v>
      </c>
      <c r="T57" s="15">
        <v>0</v>
      </c>
      <c r="U57" s="15">
        <v>69888171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1243295723.8</v>
      </c>
      <c r="K58" s="15">
        <v>51169276.200000003</v>
      </c>
      <c r="L58" s="16">
        <v>0</v>
      </c>
      <c r="M58" s="16">
        <v>417572658.80000001</v>
      </c>
      <c r="N58" s="15">
        <v>825723065</v>
      </c>
      <c r="O58" s="15">
        <v>305154341.45999998</v>
      </c>
      <c r="P58" s="15">
        <v>112418317.34</v>
      </c>
      <c r="Q58" s="15">
        <v>299856366.45999998</v>
      </c>
      <c r="R58" s="15">
        <v>5297975</v>
      </c>
      <c r="S58" s="15">
        <v>299856366.45999998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211818800</v>
      </c>
      <c r="H59" s="15">
        <v>0</v>
      </c>
      <c r="I59" s="15">
        <v>249818800</v>
      </c>
      <c r="J59" s="15">
        <v>212699183</v>
      </c>
      <c r="K59" s="15">
        <v>37119617</v>
      </c>
      <c r="L59" s="16">
        <v>0</v>
      </c>
      <c r="M59" s="16">
        <v>207699183</v>
      </c>
      <c r="N59" s="15">
        <v>5000000</v>
      </c>
      <c r="O59" s="15">
        <v>207699090.33000001</v>
      </c>
      <c r="P59" s="15">
        <v>92.67</v>
      </c>
      <c r="Q59" s="15">
        <v>2399090.33</v>
      </c>
      <c r="R59" s="15">
        <v>205300000</v>
      </c>
      <c r="S59" s="15">
        <v>2399090.33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4000000</v>
      </c>
      <c r="H60" s="18">
        <v>0</v>
      </c>
      <c r="I60" s="18">
        <v>5000000</v>
      </c>
      <c r="J60" s="18">
        <v>5000000</v>
      </c>
      <c r="K60" s="18">
        <v>0</v>
      </c>
      <c r="L60" s="19">
        <v>0</v>
      </c>
      <c r="M60" s="19">
        <v>0</v>
      </c>
      <c r="N60" s="18">
        <v>5000000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205300000</v>
      </c>
      <c r="K63" s="18">
        <v>1018800</v>
      </c>
      <c r="L63" s="19">
        <v>0</v>
      </c>
      <c r="M63" s="19">
        <v>205300000</v>
      </c>
      <c r="N63" s="18">
        <v>0</v>
      </c>
      <c r="O63" s="18">
        <v>205300000</v>
      </c>
      <c r="P63" s="18">
        <v>0</v>
      </c>
      <c r="Q63" s="18">
        <v>0</v>
      </c>
      <c r="R63" s="18">
        <v>205300000</v>
      </c>
      <c r="S63" s="18">
        <v>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24685785</v>
      </c>
      <c r="H68" s="15">
        <v>0</v>
      </c>
      <c r="I68" s="15">
        <v>640685785</v>
      </c>
      <c r="J68" s="15">
        <v>478019002.63</v>
      </c>
      <c r="K68" s="15">
        <v>162666782.37</v>
      </c>
      <c r="L68" s="16">
        <v>0</v>
      </c>
      <c r="M68" s="16">
        <v>331886497.43000001</v>
      </c>
      <c r="N68" s="15">
        <v>146132505.19999999</v>
      </c>
      <c r="O68" s="15">
        <v>176171725.97999999</v>
      </c>
      <c r="P68" s="15">
        <v>155714771.44999999</v>
      </c>
      <c r="Q68" s="15">
        <v>140891490.18000001</v>
      </c>
      <c r="R68" s="15">
        <v>35280235.799999997</v>
      </c>
      <c r="S68" s="15">
        <v>140891490.18000001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49308381.539999999</v>
      </c>
      <c r="K69" s="18">
        <v>691618.46</v>
      </c>
      <c r="L69" s="19">
        <v>0</v>
      </c>
      <c r="M69" s="19">
        <v>49308381.539999999</v>
      </c>
      <c r="N69" s="18">
        <v>0</v>
      </c>
      <c r="O69" s="18">
        <v>12288282.539999999</v>
      </c>
      <c r="P69" s="18">
        <v>37020099</v>
      </c>
      <c r="Q69" s="18">
        <v>12288282.539999999</v>
      </c>
      <c r="R69" s="18">
        <v>0</v>
      </c>
      <c r="S69" s="18">
        <v>12288282.539999999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-4000000</v>
      </c>
      <c r="H70" s="18">
        <v>0</v>
      </c>
      <c r="I70" s="18">
        <v>146000000</v>
      </c>
      <c r="J70" s="18">
        <v>145400000</v>
      </c>
      <c r="K70" s="18">
        <v>600000</v>
      </c>
      <c r="L70" s="19">
        <v>0</v>
      </c>
      <c r="M70" s="19">
        <v>12145200</v>
      </c>
      <c r="N70" s="18">
        <v>133254800</v>
      </c>
      <c r="O70" s="18">
        <v>12145200</v>
      </c>
      <c r="P70" s="18">
        <v>0</v>
      </c>
      <c r="Q70" s="18">
        <v>0</v>
      </c>
      <c r="R70" s="18">
        <v>12145200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1948500</v>
      </c>
      <c r="K71" s="18">
        <v>51500</v>
      </c>
      <c r="L71" s="19">
        <v>0</v>
      </c>
      <c r="M71" s="19">
        <v>1948500</v>
      </c>
      <c r="N71" s="18">
        <v>0</v>
      </c>
      <c r="O71" s="18">
        <v>1948500</v>
      </c>
      <c r="P71" s="18">
        <v>0</v>
      </c>
      <c r="Q71" s="18">
        <v>0</v>
      </c>
      <c r="R71" s="18">
        <v>1948500</v>
      </c>
      <c r="S71" s="18">
        <v>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3" si="8">+I72-F72+H72</f>
        <v>28685785</v>
      </c>
      <c r="H72" s="18">
        <v>0</v>
      </c>
      <c r="I72" s="18">
        <v>398685785</v>
      </c>
      <c r="J72" s="18">
        <v>266239218.69</v>
      </c>
      <c r="K72" s="18">
        <v>132446566.31</v>
      </c>
      <c r="L72" s="19">
        <v>0</v>
      </c>
      <c r="M72" s="19">
        <v>253361513.49000001</v>
      </c>
      <c r="N72" s="18">
        <v>12877705.199999999</v>
      </c>
      <c r="O72" s="18">
        <v>137861510.65000001</v>
      </c>
      <c r="P72" s="18">
        <v>115500002.84</v>
      </c>
      <c r="Q72" s="18">
        <v>117988094.84999999</v>
      </c>
      <c r="R72" s="18">
        <v>19873415.800000001</v>
      </c>
      <c r="S72" s="18">
        <v>117988094.84999999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951374.68</v>
      </c>
      <c r="K73" s="18">
        <v>1048625.32</v>
      </c>
      <c r="L73" s="19">
        <v>0</v>
      </c>
      <c r="M73" s="19">
        <v>951374.68</v>
      </c>
      <c r="N73" s="18">
        <v>0</v>
      </c>
      <c r="O73" s="18">
        <v>951374.68</v>
      </c>
      <c r="P73" s="18">
        <v>0</v>
      </c>
      <c r="Q73" s="18">
        <v>951374.68</v>
      </c>
      <c r="R73" s="18">
        <v>0</v>
      </c>
      <c r="S73" s="18">
        <v>951374.68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5131038.5199999996</v>
      </c>
      <c r="K74" s="18">
        <v>9868961.4800000004</v>
      </c>
      <c r="L74" s="19">
        <v>0</v>
      </c>
      <c r="M74" s="19">
        <v>5131038.5199999996</v>
      </c>
      <c r="N74" s="18">
        <v>0</v>
      </c>
      <c r="O74" s="18">
        <v>5131032.43</v>
      </c>
      <c r="P74" s="18">
        <v>6.09</v>
      </c>
      <c r="Q74" s="18">
        <v>5131032.43</v>
      </c>
      <c r="R74" s="18">
        <v>0</v>
      </c>
      <c r="S74" s="18">
        <v>5131032.43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0</v>
      </c>
      <c r="H75" s="18">
        <v>0</v>
      </c>
      <c r="I75" s="18">
        <v>20000000</v>
      </c>
      <c r="J75" s="18">
        <v>6011698.7999999998</v>
      </c>
      <c r="K75" s="18">
        <v>13988301.199999999</v>
      </c>
      <c r="L75" s="19">
        <v>0</v>
      </c>
      <c r="M75" s="19">
        <v>6011698.7999999998</v>
      </c>
      <c r="N75" s="18">
        <v>0</v>
      </c>
      <c r="O75" s="18">
        <v>2817035.28</v>
      </c>
      <c r="P75" s="18">
        <v>3194663.52</v>
      </c>
      <c r="Q75" s="18">
        <v>1503915.28</v>
      </c>
      <c r="R75" s="18">
        <v>1313120</v>
      </c>
      <c r="S75" s="18">
        <v>1503915.28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3028790.4</v>
      </c>
      <c r="K77" s="18">
        <v>2971209.6</v>
      </c>
      <c r="L77" s="19">
        <v>0</v>
      </c>
      <c r="M77" s="19">
        <v>3028790.4</v>
      </c>
      <c r="N77" s="18">
        <v>0</v>
      </c>
      <c r="O77" s="18">
        <v>3028790.4</v>
      </c>
      <c r="P77" s="18">
        <v>0</v>
      </c>
      <c r="Q77" s="18">
        <v>3028790.4</v>
      </c>
      <c r="R77" s="18">
        <v>0</v>
      </c>
      <c r="S77" s="18">
        <v>3028790.4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254800000</v>
      </c>
      <c r="H78" s="15">
        <v>-537089000</v>
      </c>
      <c r="I78" s="15">
        <v>3913211000</v>
      </c>
      <c r="J78" s="15">
        <v>3785239255.5</v>
      </c>
      <c r="K78" s="15">
        <v>127971744.5</v>
      </c>
      <c r="L78" s="16">
        <v>0</v>
      </c>
      <c r="M78" s="16">
        <v>3432424102</v>
      </c>
      <c r="N78" s="15">
        <v>352815153.5</v>
      </c>
      <c r="O78" s="15">
        <v>1728652277.97</v>
      </c>
      <c r="P78" s="15">
        <v>1703771824.03</v>
      </c>
      <c r="Q78" s="15">
        <v>1685760813.26</v>
      </c>
      <c r="R78" s="15">
        <v>42891464.710000001</v>
      </c>
      <c r="S78" s="15">
        <v>1685760813.26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0</v>
      </c>
      <c r="H79" s="18">
        <v>0</v>
      </c>
      <c r="I79" s="18">
        <v>400000000</v>
      </c>
      <c r="J79" s="18">
        <v>338395285.43000001</v>
      </c>
      <c r="K79" s="18">
        <v>61604714.57</v>
      </c>
      <c r="L79" s="19">
        <v>0</v>
      </c>
      <c r="M79" s="19">
        <v>37395285.43</v>
      </c>
      <c r="N79" s="18">
        <v>301000000</v>
      </c>
      <c r="O79" s="18">
        <v>30237079.199999999</v>
      </c>
      <c r="P79" s="18">
        <v>7158206.2300000004</v>
      </c>
      <c r="Q79" s="18">
        <v>30237079.199999999</v>
      </c>
      <c r="R79" s="18">
        <v>0</v>
      </c>
      <c r="S79" s="18">
        <v>30237079.199999999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27544508.469999999</v>
      </c>
      <c r="K80" s="18">
        <v>12455491.529999999</v>
      </c>
      <c r="L80" s="19">
        <v>0</v>
      </c>
      <c r="M80" s="19">
        <v>18064508.469999999</v>
      </c>
      <c r="N80" s="18">
        <v>9480000</v>
      </c>
      <c r="O80" s="18">
        <v>9455886.1199999992</v>
      </c>
      <c r="P80" s="18">
        <v>8608622.3499999996</v>
      </c>
      <c r="Q80" s="18">
        <v>9344004.1199999992</v>
      </c>
      <c r="R80" s="18">
        <v>111882</v>
      </c>
      <c r="S80" s="18">
        <v>9344004.1199999992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419894775</v>
      </c>
      <c r="K81" s="18">
        <v>105225</v>
      </c>
      <c r="L81" s="19">
        <v>0</v>
      </c>
      <c r="M81" s="19">
        <v>398012533</v>
      </c>
      <c r="N81" s="18">
        <v>21882242</v>
      </c>
      <c r="O81" s="18">
        <v>98677686</v>
      </c>
      <c r="P81" s="18">
        <v>299334847</v>
      </c>
      <c r="Q81" s="18">
        <v>98677686</v>
      </c>
      <c r="R81" s="18">
        <v>0</v>
      </c>
      <c r="S81" s="18">
        <v>98677686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52304087.880000003</v>
      </c>
      <c r="K82" s="18">
        <v>2695912.12</v>
      </c>
      <c r="L82" s="19">
        <v>0</v>
      </c>
      <c r="M82" s="19">
        <v>51420722.880000003</v>
      </c>
      <c r="N82" s="18">
        <v>883365</v>
      </c>
      <c r="O82" s="18">
        <v>304086.88</v>
      </c>
      <c r="P82" s="18">
        <v>51116636</v>
      </c>
      <c r="Q82" s="18">
        <v>304086.88</v>
      </c>
      <c r="R82" s="18">
        <v>0</v>
      </c>
      <c r="S82" s="18">
        <v>304086.88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0</v>
      </c>
      <c r="H83" s="18">
        <v>-537089000</v>
      </c>
      <c r="I83" s="18">
        <v>1162911000</v>
      </c>
      <c r="J83" s="18">
        <v>1118542162.1600001</v>
      </c>
      <c r="K83" s="18">
        <v>44368837.840000004</v>
      </c>
      <c r="L83" s="19">
        <v>0</v>
      </c>
      <c r="M83" s="19">
        <v>1117920842.1600001</v>
      </c>
      <c r="N83" s="18">
        <v>621320</v>
      </c>
      <c r="O83" s="18">
        <v>645203526.97000003</v>
      </c>
      <c r="P83" s="18">
        <v>472717315.19</v>
      </c>
      <c r="Q83" s="18">
        <v>631577750.97000003</v>
      </c>
      <c r="R83" s="18">
        <v>13625776</v>
      </c>
      <c r="S83" s="18">
        <v>631577750.97000003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0</v>
      </c>
      <c r="H84" s="18">
        <v>0</v>
      </c>
      <c r="I84" s="18">
        <v>1800000000</v>
      </c>
      <c r="J84" s="18">
        <v>1793749596.5599999</v>
      </c>
      <c r="K84" s="18">
        <v>6250403.4400000004</v>
      </c>
      <c r="L84" s="19">
        <v>0</v>
      </c>
      <c r="M84" s="19">
        <v>1774801370.0599999</v>
      </c>
      <c r="N84" s="18">
        <v>18948226.5</v>
      </c>
      <c r="O84" s="18">
        <v>909965173.60000002</v>
      </c>
      <c r="P84" s="18">
        <v>864836196.46000004</v>
      </c>
      <c r="Q84" s="18">
        <v>880811366.88999999</v>
      </c>
      <c r="R84" s="18">
        <v>29153806.710000001</v>
      </c>
      <c r="S84" s="18">
        <v>880811366.88999999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34808839.200000003</v>
      </c>
      <c r="P85" s="18">
        <v>0.8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-562124995</v>
      </c>
      <c r="H86" s="15">
        <v>0</v>
      </c>
      <c r="I86" s="15">
        <v>1709875005</v>
      </c>
      <c r="J86" s="15">
        <v>1345789400.5999999</v>
      </c>
      <c r="K86" s="15">
        <v>364085604.39999998</v>
      </c>
      <c r="L86" s="16">
        <v>0</v>
      </c>
      <c r="M86" s="16">
        <v>1268075890.5999999</v>
      </c>
      <c r="N86" s="15">
        <v>77713510</v>
      </c>
      <c r="O86" s="15">
        <v>584006709.20000005</v>
      </c>
      <c r="P86" s="15">
        <v>684069181.39999998</v>
      </c>
      <c r="Q86" s="15">
        <v>510354047.19999999</v>
      </c>
      <c r="R86" s="15">
        <v>73652662</v>
      </c>
      <c r="S86" s="15">
        <v>510354047.19999999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0</v>
      </c>
      <c r="H87" s="18">
        <v>0</v>
      </c>
      <c r="I87" s="18">
        <v>450000000</v>
      </c>
      <c r="J87" s="18">
        <v>401534555.60000002</v>
      </c>
      <c r="K87" s="18">
        <v>48465444.399999999</v>
      </c>
      <c r="L87" s="19">
        <v>0</v>
      </c>
      <c r="M87" s="19">
        <v>401534555.60000002</v>
      </c>
      <c r="N87" s="18">
        <v>0</v>
      </c>
      <c r="O87" s="18">
        <v>201445223.86000001</v>
      </c>
      <c r="P87" s="18">
        <v>200089331.74000001</v>
      </c>
      <c r="Q87" s="18">
        <v>127792561.86</v>
      </c>
      <c r="R87" s="18">
        <v>73652662</v>
      </c>
      <c r="S87" s="18">
        <v>127792561.86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0</v>
      </c>
      <c r="H88" s="18">
        <v>0</v>
      </c>
      <c r="I88" s="18">
        <v>10000000</v>
      </c>
      <c r="J88" s="18">
        <v>0</v>
      </c>
      <c r="K88" s="18">
        <v>10000000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-562124995</v>
      </c>
      <c r="H89" s="18">
        <v>0</v>
      </c>
      <c r="I89" s="18">
        <v>1237875005</v>
      </c>
      <c r="J89" s="18">
        <v>937001148.86000001</v>
      </c>
      <c r="K89" s="18">
        <v>300873856.13999999</v>
      </c>
      <c r="L89" s="19">
        <v>0</v>
      </c>
      <c r="M89" s="19">
        <v>859287638.86000001</v>
      </c>
      <c r="N89" s="18">
        <v>77713510</v>
      </c>
      <c r="O89" s="18">
        <v>375307805.81</v>
      </c>
      <c r="P89" s="18">
        <v>483979833.05000001</v>
      </c>
      <c r="Q89" s="18">
        <v>375307805.81</v>
      </c>
      <c r="R89" s="18">
        <v>0</v>
      </c>
      <c r="S89" s="18">
        <v>375307805.81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7253696.1399999997</v>
      </c>
      <c r="K90" s="18">
        <v>4746303.8600000003</v>
      </c>
      <c r="L90" s="19">
        <v>0</v>
      </c>
      <c r="M90" s="19">
        <v>7253696.1399999997</v>
      </c>
      <c r="N90" s="18">
        <v>0</v>
      </c>
      <c r="O90" s="18">
        <v>7253679.5300000003</v>
      </c>
      <c r="P90" s="18">
        <v>16.61</v>
      </c>
      <c r="Q90" s="18">
        <v>7253679.5300000003</v>
      </c>
      <c r="R90" s="18">
        <v>0</v>
      </c>
      <c r="S90" s="18">
        <v>7253679.5300000003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126647306.59999999</v>
      </c>
      <c r="K91" s="15">
        <v>2573103.4</v>
      </c>
      <c r="L91" s="16">
        <v>0</v>
      </c>
      <c r="M91" s="16">
        <v>126647306.59999999</v>
      </c>
      <c r="N91" s="15">
        <v>0</v>
      </c>
      <c r="O91" s="15">
        <v>115687402.51000001</v>
      </c>
      <c r="P91" s="15">
        <v>10959904.09</v>
      </c>
      <c r="Q91" s="15">
        <v>38950992.509999998</v>
      </c>
      <c r="R91" s="15">
        <v>76736410</v>
      </c>
      <c r="S91" s="15">
        <v>38950992.509999998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108944948</v>
      </c>
      <c r="K92" s="18">
        <v>275462</v>
      </c>
      <c r="L92" s="19">
        <v>0</v>
      </c>
      <c r="M92" s="19">
        <v>108944948</v>
      </c>
      <c r="N92" s="18">
        <v>0</v>
      </c>
      <c r="O92" s="18">
        <v>108944947.34</v>
      </c>
      <c r="P92" s="18">
        <v>0.66</v>
      </c>
      <c r="Q92" s="18">
        <v>34928537.340000004</v>
      </c>
      <c r="R92" s="18">
        <v>74016410</v>
      </c>
      <c r="S92" s="18">
        <v>34928537.340000004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17702358.600000001</v>
      </c>
      <c r="K93" s="18">
        <v>2297641.4</v>
      </c>
      <c r="L93" s="19">
        <v>0</v>
      </c>
      <c r="M93" s="19">
        <v>17702358.600000001</v>
      </c>
      <c r="N93" s="18">
        <v>0</v>
      </c>
      <c r="O93" s="18">
        <v>6742455.1699999999</v>
      </c>
      <c r="P93" s="18">
        <v>10959903.43</v>
      </c>
      <c r="Q93" s="18">
        <v>4022455.17</v>
      </c>
      <c r="R93" s="18">
        <v>2720000</v>
      </c>
      <c r="S93" s="18">
        <v>4022455.17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848114510.25</v>
      </c>
      <c r="K94" s="15">
        <v>139885489.75</v>
      </c>
      <c r="L94" s="16">
        <v>0</v>
      </c>
      <c r="M94" s="16">
        <v>582973928.25</v>
      </c>
      <c r="N94" s="15">
        <v>265140582</v>
      </c>
      <c r="O94" s="15">
        <v>577181471.54999995</v>
      </c>
      <c r="P94" s="15">
        <v>5792456.7000000002</v>
      </c>
      <c r="Q94" s="15">
        <v>577181471.54999995</v>
      </c>
      <c r="R94" s="15">
        <v>0</v>
      </c>
      <c r="S94" s="15">
        <v>577181471.54999995</v>
      </c>
      <c r="T94" s="15">
        <v>0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91389080.25</v>
      </c>
      <c r="K95" s="18">
        <v>28610919.75</v>
      </c>
      <c r="L95" s="19">
        <v>0</v>
      </c>
      <c r="M95" s="19">
        <v>54763448.25</v>
      </c>
      <c r="N95" s="18">
        <v>36625632</v>
      </c>
      <c r="O95" s="18">
        <v>54672411.149999999</v>
      </c>
      <c r="P95" s="18">
        <v>91037.1</v>
      </c>
      <c r="Q95" s="18">
        <v>54672411.149999999</v>
      </c>
      <c r="R95" s="18">
        <v>0</v>
      </c>
      <c r="S95" s="18">
        <v>54672411.149999999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485984256.23000002</v>
      </c>
      <c r="K96" s="18">
        <v>64015743.770000003</v>
      </c>
      <c r="L96" s="19">
        <v>0</v>
      </c>
      <c r="M96" s="19">
        <v>369925333.23000002</v>
      </c>
      <c r="N96" s="18">
        <v>116058923</v>
      </c>
      <c r="O96" s="18">
        <v>365618494.05000001</v>
      </c>
      <c r="P96" s="18">
        <v>4306839.18</v>
      </c>
      <c r="Q96" s="18">
        <v>365618494.05000001</v>
      </c>
      <c r="R96" s="18">
        <v>0</v>
      </c>
      <c r="S96" s="18">
        <v>365618494.05000001</v>
      </c>
      <c r="T96" s="18">
        <v>0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368402.24</v>
      </c>
      <c r="K97" s="18">
        <v>1631597.76</v>
      </c>
      <c r="L97" s="19">
        <v>0</v>
      </c>
      <c r="M97" s="19">
        <v>368402.24</v>
      </c>
      <c r="N97" s="18">
        <v>0</v>
      </c>
      <c r="O97" s="18">
        <v>356862.65</v>
      </c>
      <c r="P97" s="18">
        <v>11539.59</v>
      </c>
      <c r="Q97" s="18">
        <v>356862.65</v>
      </c>
      <c r="R97" s="18">
        <v>0</v>
      </c>
      <c r="S97" s="18">
        <v>356862.65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10041600.59</v>
      </c>
      <c r="K98" s="18">
        <v>6958399.4100000001</v>
      </c>
      <c r="L98" s="19">
        <v>0</v>
      </c>
      <c r="M98" s="19">
        <v>10041600.59</v>
      </c>
      <c r="N98" s="18">
        <v>0</v>
      </c>
      <c r="O98" s="18">
        <v>10041600.59</v>
      </c>
      <c r="P98" s="18">
        <v>0</v>
      </c>
      <c r="Q98" s="18">
        <v>10041600.59</v>
      </c>
      <c r="R98" s="18">
        <v>0</v>
      </c>
      <c r="S98" s="18">
        <v>10041600.59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258284909.94</v>
      </c>
      <c r="K99" s="18">
        <v>36715090.060000002</v>
      </c>
      <c r="L99" s="19">
        <v>0</v>
      </c>
      <c r="M99" s="19">
        <v>145828882.94</v>
      </c>
      <c r="N99" s="18">
        <v>112456027</v>
      </c>
      <c r="O99" s="18">
        <v>144453167.11000001</v>
      </c>
      <c r="P99" s="18">
        <v>1375715.83</v>
      </c>
      <c r="Q99" s="18">
        <v>144453167.11000001</v>
      </c>
      <c r="R99" s="18">
        <v>0</v>
      </c>
      <c r="S99" s="18">
        <v>144453167.11000001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2046261</v>
      </c>
      <c r="K100" s="18">
        <v>1953739</v>
      </c>
      <c r="L100" s="19">
        <v>0</v>
      </c>
      <c r="M100" s="19">
        <v>2046261</v>
      </c>
      <c r="N100" s="18">
        <v>0</v>
      </c>
      <c r="O100" s="18">
        <v>2038936</v>
      </c>
      <c r="P100" s="18">
        <v>7325</v>
      </c>
      <c r="Q100" s="18">
        <v>2038936</v>
      </c>
      <c r="R100" s="18">
        <v>0</v>
      </c>
      <c r="S100" s="18">
        <v>2038936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21</v>
      </c>
      <c r="F101" s="15">
        <v>900000000</v>
      </c>
      <c r="G101" s="15">
        <f t="shared" si="8"/>
        <v>0</v>
      </c>
      <c r="H101" s="15">
        <v>0</v>
      </c>
      <c r="I101" s="15">
        <v>900000000</v>
      </c>
      <c r="J101" s="15">
        <v>896370377</v>
      </c>
      <c r="K101" s="15">
        <v>3629623</v>
      </c>
      <c r="L101" s="16">
        <v>0</v>
      </c>
      <c r="M101" s="16">
        <v>70647312</v>
      </c>
      <c r="N101" s="15">
        <v>825723065</v>
      </c>
      <c r="O101" s="15">
        <v>70645089.870000005</v>
      </c>
      <c r="P101" s="15">
        <v>2222.13</v>
      </c>
      <c r="Q101" s="15">
        <v>67448201.870000005</v>
      </c>
      <c r="R101" s="15">
        <v>3196888</v>
      </c>
      <c r="S101" s="15">
        <v>67448201.870000005</v>
      </c>
      <c r="T101" s="15">
        <v>0</v>
      </c>
      <c r="U101" s="15">
        <v>0</v>
      </c>
    </row>
    <row r="102" spans="1:21" s="10" customFormat="1" ht="12" x14ac:dyDescent="0.2">
      <c r="A102" s="17" t="s">
        <v>180</v>
      </c>
      <c r="B102" s="17" t="s">
        <v>181</v>
      </c>
      <c r="C102" s="17" t="s">
        <v>274</v>
      </c>
      <c r="D102" s="17" t="s">
        <v>275</v>
      </c>
      <c r="E102" s="4">
        <v>21</v>
      </c>
      <c r="F102" s="18">
        <v>900000000</v>
      </c>
      <c r="G102" s="18">
        <f t="shared" si="8"/>
        <v>0</v>
      </c>
      <c r="H102" s="18">
        <v>0</v>
      </c>
      <c r="I102" s="18">
        <v>900000000</v>
      </c>
      <c r="J102" s="18">
        <v>896370377</v>
      </c>
      <c r="K102" s="18">
        <v>3629623</v>
      </c>
      <c r="L102" s="19">
        <v>0</v>
      </c>
      <c r="M102" s="19">
        <v>70647312</v>
      </c>
      <c r="N102" s="18">
        <v>825723065</v>
      </c>
      <c r="O102" s="18">
        <v>70645089.870000005</v>
      </c>
      <c r="P102" s="18">
        <v>2222.13</v>
      </c>
      <c r="Q102" s="18">
        <v>67448201.870000005</v>
      </c>
      <c r="R102" s="18">
        <v>3196888</v>
      </c>
      <c r="S102" s="18">
        <v>67448201.870000005</v>
      </c>
      <c r="T102" s="18">
        <v>0</v>
      </c>
      <c r="U102" s="18">
        <v>0</v>
      </c>
    </row>
    <row r="103" spans="1:21" s="10" customFormat="1" ht="12" x14ac:dyDescent="0.2">
      <c r="A103" s="13" t="s">
        <v>182</v>
      </c>
      <c r="B103" s="13" t="s">
        <v>183</v>
      </c>
      <c r="C103" s="13" t="s">
        <v>274</v>
      </c>
      <c r="D103" s="13" t="s">
        <v>275</v>
      </c>
      <c r="E103" s="14">
        <v>20</v>
      </c>
      <c r="F103" s="15">
        <v>500000</v>
      </c>
      <c r="G103" s="15">
        <f t="shared" si="8"/>
        <v>0</v>
      </c>
      <c r="H103" s="15">
        <v>0</v>
      </c>
      <c r="I103" s="15">
        <v>500000</v>
      </c>
      <c r="J103" s="15">
        <v>0</v>
      </c>
      <c r="K103" s="15">
        <v>500000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3" t="s">
        <v>182</v>
      </c>
      <c r="B104" s="13" t="s">
        <v>183</v>
      </c>
      <c r="C104" s="13" t="s">
        <v>274</v>
      </c>
      <c r="D104" s="13" t="s">
        <v>275</v>
      </c>
      <c r="E104" s="14">
        <v>21</v>
      </c>
      <c r="F104" s="15">
        <v>394465000</v>
      </c>
      <c r="G104" s="15">
        <f t="shared" si="8"/>
        <v>0</v>
      </c>
      <c r="H104" s="15">
        <v>0</v>
      </c>
      <c r="I104" s="15">
        <v>394465000</v>
      </c>
      <c r="J104" s="15">
        <v>346925346.80000001</v>
      </c>
      <c r="K104" s="15">
        <v>47539653.200000003</v>
      </c>
      <c r="L104" s="16">
        <v>0</v>
      </c>
      <c r="M104" s="16">
        <v>346925346.80000001</v>
      </c>
      <c r="N104" s="15">
        <v>0</v>
      </c>
      <c r="O104" s="15">
        <v>234509251.59</v>
      </c>
      <c r="P104" s="15">
        <v>112416095.20999999</v>
      </c>
      <c r="Q104" s="15">
        <v>232408164.59</v>
      </c>
      <c r="R104" s="15">
        <v>2101087</v>
      </c>
      <c r="S104" s="15">
        <v>232408164.59</v>
      </c>
      <c r="T104" s="15">
        <v>0</v>
      </c>
      <c r="U104" s="15">
        <v>0</v>
      </c>
    </row>
    <row r="105" spans="1:21" s="10" customFormat="1" ht="12" x14ac:dyDescent="0.2">
      <c r="A105" s="17" t="s">
        <v>184</v>
      </c>
      <c r="B105" s="17" t="s">
        <v>185</v>
      </c>
      <c r="C105" s="17" t="s">
        <v>274</v>
      </c>
      <c r="D105" s="17" t="s">
        <v>275</v>
      </c>
      <c r="E105" s="4">
        <v>20</v>
      </c>
      <c r="F105" s="18">
        <v>500000</v>
      </c>
      <c r="G105" s="18">
        <f t="shared" si="8"/>
        <v>0</v>
      </c>
      <c r="H105" s="18">
        <v>0</v>
      </c>
      <c r="I105" s="18">
        <v>500000</v>
      </c>
      <c r="J105" s="18">
        <v>0</v>
      </c>
      <c r="K105" s="18">
        <v>500000</v>
      </c>
      <c r="L105" s="19">
        <v>0</v>
      </c>
      <c r="M105" s="19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s="10" customFormat="1" ht="12" x14ac:dyDescent="0.2">
      <c r="A106" s="17" t="s">
        <v>186</v>
      </c>
      <c r="B106" s="17" t="s">
        <v>187</v>
      </c>
      <c r="C106" s="17" t="s">
        <v>274</v>
      </c>
      <c r="D106" s="17" t="s">
        <v>275</v>
      </c>
      <c r="E106" s="4">
        <v>21</v>
      </c>
      <c r="F106" s="18">
        <v>394465000</v>
      </c>
      <c r="G106" s="18">
        <f t="shared" si="8"/>
        <v>0</v>
      </c>
      <c r="H106" s="18">
        <v>0</v>
      </c>
      <c r="I106" s="18">
        <v>394465000</v>
      </c>
      <c r="J106" s="18">
        <v>346925346.80000001</v>
      </c>
      <c r="K106" s="18">
        <v>47539653.200000003</v>
      </c>
      <c r="L106" s="19">
        <v>0</v>
      </c>
      <c r="M106" s="19">
        <v>346925346.80000001</v>
      </c>
      <c r="N106" s="18">
        <v>0</v>
      </c>
      <c r="O106" s="18">
        <v>234509251.59</v>
      </c>
      <c r="P106" s="18">
        <v>112416095.20999999</v>
      </c>
      <c r="Q106" s="18">
        <v>232408164.59</v>
      </c>
      <c r="R106" s="18">
        <v>2101087</v>
      </c>
      <c r="S106" s="18">
        <v>232408164.59</v>
      </c>
      <c r="T106" s="18">
        <v>0</v>
      </c>
      <c r="U106" s="18">
        <v>0</v>
      </c>
    </row>
    <row r="107" spans="1:21" s="10" customFormat="1" ht="12" x14ac:dyDescent="0.2">
      <c r="A107" s="13" t="s">
        <v>188</v>
      </c>
      <c r="B107" s="13" t="s">
        <v>189</v>
      </c>
      <c r="C107" s="13" t="s">
        <v>274</v>
      </c>
      <c r="D107" s="13" t="s">
        <v>275</v>
      </c>
      <c r="E107" s="14">
        <v>20</v>
      </c>
      <c r="F107" s="15">
        <v>2230080000</v>
      </c>
      <c r="G107" s="15">
        <f t="shared" si="8"/>
        <v>1900000000</v>
      </c>
      <c r="H107" s="15">
        <v>0</v>
      </c>
      <c r="I107" s="15">
        <v>4130080000</v>
      </c>
      <c r="J107" s="15">
        <v>2833343040.0999999</v>
      </c>
      <c r="K107" s="15">
        <v>1296736959.9000001</v>
      </c>
      <c r="L107" s="16">
        <v>0</v>
      </c>
      <c r="M107" s="16">
        <v>2813343040.0999999</v>
      </c>
      <c r="N107" s="15">
        <v>20000000</v>
      </c>
      <c r="O107" s="15">
        <v>2096968772.78</v>
      </c>
      <c r="P107" s="15">
        <v>716374267.32000005</v>
      </c>
      <c r="Q107" s="15">
        <v>2019180839.3800001</v>
      </c>
      <c r="R107" s="15">
        <v>77787933.400000006</v>
      </c>
      <c r="S107" s="15">
        <v>2019180839.3800001</v>
      </c>
      <c r="T107" s="15">
        <v>0</v>
      </c>
      <c r="U107" s="15">
        <v>69888171</v>
      </c>
    </row>
    <row r="108" spans="1:21" s="10" customFormat="1" ht="24" x14ac:dyDescent="0.2">
      <c r="A108" s="17" t="s">
        <v>190</v>
      </c>
      <c r="B108" s="17" t="s">
        <v>191</v>
      </c>
      <c r="C108" s="17" t="s">
        <v>274</v>
      </c>
      <c r="D108" s="17" t="s">
        <v>275</v>
      </c>
      <c r="E108" s="4">
        <v>20</v>
      </c>
      <c r="F108" s="18">
        <v>60000000</v>
      </c>
      <c r="G108" s="18">
        <f t="shared" si="8"/>
        <v>0</v>
      </c>
      <c r="H108" s="18">
        <v>0</v>
      </c>
      <c r="I108" s="18">
        <v>60000000</v>
      </c>
      <c r="J108" s="18">
        <v>60000000</v>
      </c>
      <c r="K108" s="18">
        <v>0</v>
      </c>
      <c r="L108" s="19">
        <v>0</v>
      </c>
      <c r="M108" s="19">
        <v>60000000</v>
      </c>
      <c r="N108" s="18">
        <v>0</v>
      </c>
      <c r="O108" s="18">
        <v>0</v>
      </c>
      <c r="P108" s="18">
        <v>60000000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s="10" customFormat="1" ht="24" x14ac:dyDescent="0.2">
      <c r="A109" s="17" t="s">
        <v>192</v>
      </c>
      <c r="B109" s="17" t="s">
        <v>193</v>
      </c>
      <c r="C109" s="17" t="s">
        <v>274</v>
      </c>
      <c r="D109" s="17" t="s">
        <v>275</v>
      </c>
      <c r="E109" s="4">
        <v>20</v>
      </c>
      <c r="F109" s="18">
        <v>2170080000</v>
      </c>
      <c r="G109" s="18">
        <f t="shared" si="8"/>
        <v>1900000000</v>
      </c>
      <c r="H109" s="18">
        <v>0</v>
      </c>
      <c r="I109" s="18">
        <v>4070080000</v>
      </c>
      <c r="J109" s="18">
        <v>2773343040.0999999</v>
      </c>
      <c r="K109" s="18">
        <v>1296736959.9000001</v>
      </c>
      <c r="L109" s="19">
        <v>0</v>
      </c>
      <c r="M109" s="19">
        <v>2753343040.0999999</v>
      </c>
      <c r="N109" s="18">
        <v>20000000</v>
      </c>
      <c r="O109" s="18">
        <v>2096968772.78</v>
      </c>
      <c r="P109" s="18">
        <v>656374267.32000005</v>
      </c>
      <c r="Q109" s="18">
        <v>2019180839.3800001</v>
      </c>
      <c r="R109" s="18">
        <v>77787933.400000006</v>
      </c>
      <c r="S109" s="18">
        <v>2019180839.3800001</v>
      </c>
      <c r="T109" s="18">
        <v>0</v>
      </c>
      <c r="U109" s="18">
        <v>69888171</v>
      </c>
    </row>
    <row r="110" spans="1:21" s="10" customFormat="1" ht="12" x14ac:dyDescent="0.2">
      <c r="A110" s="13" t="s">
        <v>194</v>
      </c>
      <c r="B110" s="13" t="s">
        <v>195</v>
      </c>
      <c r="C110" s="13" t="s">
        <v>274</v>
      </c>
      <c r="D110" s="13" t="s">
        <v>275</v>
      </c>
      <c r="E110" s="14">
        <v>20</v>
      </c>
      <c r="F110" s="15">
        <v>100000</v>
      </c>
      <c r="G110" s="15">
        <f t="shared" si="8"/>
        <v>0</v>
      </c>
      <c r="H110" s="15">
        <v>0</v>
      </c>
      <c r="I110" s="15">
        <v>100000</v>
      </c>
      <c r="J110" s="15">
        <v>0</v>
      </c>
      <c r="K110" s="15">
        <v>100000</v>
      </c>
      <c r="L110" s="16">
        <v>0</v>
      </c>
      <c r="M110" s="16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</row>
    <row r="111" spans="1:21" s="10" customFormat="1" ht="12" x14ac:dyDescent="0.2">
      <c r="A111" s="17" t="s">
        <v>196</v>
      </c>
      <c r="B111" s="17" t="s">
        <v>197</v>
      </c>
      <c r="C111" s="17" t="s">
        <v>274</v>
      </c>
      <c r="D111" s="17" t="s">
        <v>275</v>
      </c>
      <c r="E111" s="4">
        <v>20</v>
      </c>
      <c r="F111" s="18">
        <v>100000</v>
      </c>
      <c r="G111" s="18">
        <f t="shared" si="8"/>
        <v>0</v>
      </c>
      <c r="H111" s="18">
        <v>0</v>
      </c>
      <c r="I111" s="18">
        <v>100000</v>
      </c>
      <c r="J111" s="18">
        <v>0</v>
      </c>
      <c r="K111" s="18">
        <v>100000</v>
      </c>
      <c r="L111" s="19">
        <v>0</v>
      </c>
      <c r="M111" s="19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s="10" customFormat="1" ht="24" x14ac:dyDescent="0.2">
      <c r="A112" s="13" t="s">
        <v>198</v>
      </c>
      <c r="B112" s="13" t="s">
        <v>199</v>
      </c>
      <c r="C112" s="13" t="s">
        <v>274</v>
      </c>
      <c r="D112" s="13" t="s">
        <v>275</v>
      </c>
      <c r="E112" s="14">
        <v>20</v>
      </c>
      <c r="F112" s="15">
        <v>307000000</v>
      </c>
      <c r="G112" s="15">
        <f t="shared" si="8"/>
        <v>0</v>
      </c>
      <c r="H112" s="15">
        <v>0</v>
      </c>
      <c r="I112" s="15">
        <v>307000000</v>
      </c>
      <c r="J112" s="15">
        <v>305772000</v>
      </c>
      <c r="K112" s="15">
        <v>1228000</v>
      </c>
      <c r="L112" s="16">
        <v>0</v>
      </c>
      <c r="M112" s="16">
        <v>29635480</v>
      </c>
      <c r="N112" s="15">
        <v>276136520</v>
      </c>
      <c r="O112" s="15">
        <v>4570200</v>
      </c>
      <c r="P112" s="15">
        <v>25065280</v>
      </c>
      <c r="Q112" s="15">
        <v>1885200</v>
      </c>
      <c r="R112" s="15">
        <v>2685000</v>
      </c>
      <c r="S112" s="15">
        <v>1885200</v>
      </c>
      <c r="T112" s="15">
        <v>0</v>
      </c>
      <c r="U112" s="15">
        <v>0</v>
      </c>
    </row>
    <row r="113" spans="1:21" s="10" customFormat="1" ht="12" x14ac:dyDescent="0.2">
      <c r="A113" s="17" t="s">
        <v>200</v>
      </c>
      <c r="B113" s="17" t="s">
        <v>201</v>
      </c>
      <c r="C113" s="17" t="s">
        <v>274</v>
      </c>
      <c r="D113" s="17" t="s">
        <v>275</v>
      </c>
      <c r="E113" s="4">
        <v>20</v>
      </c>
      <c r="F113" s="18">
        <v>200000000</v>
      </c>
      <c r="G113" s="18">
        <f t="shared" si="8"/>
        <v>0</v>
      </c>
      <c r="H113" s="18">
        <v>0</v>
      </c>
      <c r="I113" s="18">
        <v>200000000</v>
      </c>
      <c r="J113" s="18">
        <v>199200000</v>
      </c>
      <c r="K113" s="18">
        <v>800000</v>
      </c>
      <c r="L113" s="19">
        <v>0</v>
      </c>
      <c r="M113" s="19">
        <v>0</v>
      </c>
      <c r="N113" s="18">
        <v>199200000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1" s="10" customFormat="1" ht="12" x14ac:dyDescent="0.2">
      <c r="A114" s="17" t="s">
        <v>202</v>
      </c>
      <c r="B114" s="17" t="s">
        <v>203</v>
      </c>
      <c r="C114" s="17" t="s">
        <v>274</v>
      </c>
      <c r="D114" s="17" t="s">
        <v>275</v>
      </c>
      <c r="E114" s="4">
        <v>20</v>
      </c>
      <c r="F114" s="18">
        <v>77000000</v>
      </c>
      <c r="G114" s="18">
        <f t="shared" si="8"/>
        <v>0</v>
      </c>
      <c r="H114" s="18">
        <v>0</v>
      </c>
      <c r="I114" s="18">
        <v>77000000</v>
      </c>
      <c r="J114" s="18">
        <v>76692000</v>
      </c>
      <c r="K114" s="18">
        <v>308000</v>
      </c>
      <c r="L114" s="19">
        <v>0</v>
      </c>
      <c r="M114" s="19">
        <v>29635480</v>
      </c>
      <c r="N114" s="18">
        <v>47056520</v>
      </c>
      <c r="O114" s="18">
        <v>4570200</v>
      </c>
      <c r="P114" s="18">
        <v>25065280</v>
      </c>
      <c r="Q114" s="18">
        <v>1885200</v>
      </c>
      <c r="R114" s="18">
        <v>2685000</v>
      </c>
      <c r="S114" s="18">
        <v>1885200</v>
      </c>
      <c r="T114" s="18">
        <v>0</v>
      </c>
      <c r="U114" s="18">
        <v>0</v>
      </c>
    </row>
    <row r="115" spans="1:21" s="10" customFormat="1" ht="12" x14ac:dyDescent="0.2">
      <c r="A115" s="17" t="s">
        <v>204</v>
      </c>
      <c r="B115" s="17" t="s">
        <v>205</v>
      </c>
      <c r="C115" s="17" t="s">
        <v>274</v>
      </c>
      <c r="D115" s="17" t="s">
        <v>275</v>
      </c>
      <c r="E115" s="4">
        <v>20</v>
      </c>
      <c r="F115" s="18">
        <v>30000000</v>
      </c>
      <c r="G115" s="18">
        <f t="shared" si="8"/>
        <v>0</v>
      </c>
      <c r="H115" s="18">
        <v>0</v>
      </c>
      <c r="I115" s="18">
        <v>30000000</v>
      </c>
      <c r="J115" s="18">
        <v>29880000</v>
      </c>
      <c r="K115" s="18">
        <v>120000</v>
      </c>
      <c r="L115" s="19">
        <v>0</v>
      </c>
      <c r="M115" s="19">
        <v>0</v>
      </c>
      <c r="N115" s="18">
        <v>29880000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3" t="s">
        <v>206</v>
      </c>
      <c r="B116" s="13" t="s">
        <v>207</v>
      </c>
      <c r="C116" s="13" t="s">
        <v>274</v>
      </c>
      <c r="D116" s="13" t="s">
        <v>275</v>
      </c>
      <c r="E116" s="14">
        <v>20</v>
      </c>
      <c r="F116" s="15">
        <v>1600000</v>
      </c>
      <c r="G116" s="15">
        <f t="shared" si="8"/>
        <v>0</v>
      </c>
      <c r="H116" s="15">
        <v>0</v>
      </c>
      <c r="I116" s="15">
        <v>1600000</v>
      </c>
      <c r="J116" s="15">
        <v>1600000</v>
      </c>
      <c r="K116" s="15">
        <v>0</v>
      </c>
      <c r="L116" s="16">
        <v>0</v>
      </c>
      <c r="M116" s="16">
        <v>1600000</v>
      </c>
      <c r="N116" s="15">
        <v>0</v>
      </c>
      <c r="O116" s="15">
        <v>617100</v>
      </c>
      <c r="P116" s="15">
        <v>982900</v>
      </c>
      <c r="Q116" s="15">
        <v>617100</v>
      </c>
      <c r="R116" s="15">
        <v>0</v>
      </c>
      <c r="S116" s="15">
        <v>617100</v>
      </c>
      <c r="T116" s="15">
        <v>0</v>
      </c>
      <c r="U116" s="15">
        <v>0</v>
      </c>
    </row>
    <row r="117" spans="1:21" s="10" customFormat="1" ht="12" x14ac:dyDescent="0.2">
      <c r="A117" s="17" t="s">
        <v>208</v>
      </c>
      <c r="B117" s="17" t="s">
        <v>209</v>
      </c>
      <c r="C117" s="17" t="s">
        <v>274</v>
      </c>
      <c r="D117" s="17" t="s">
        <v>275</v>
      </c>
      <c r="E117" s="4">
        <v>20</v>
      </c>
      <c r="F117" s="18">
        <v>1600000</v>
      </c>
      <c r="G117" s="18">
        <f t="shared" si="8"/>
        <v>0</v>
      </c>
      <c r="H117" s="18">
        <v>0</v>
      </c>
      <c r="I117" s="18">
        <v>1600000</v>
      </c>
      <c r="J117" s="18">
        <v>1600000</v>
      </c>
      <c r="K117" s="18">
        <v>0</v>
      </c>
      <c r="L117" s="19">
        <v>0</v>
      </c>
      <c r="M117" s="19">
        <v>1600000</v>
      </c>
      <c r="N117" s="18">
        <v>0</v>
      </c>
      <c r="O117" s="18">
        <v>617100</v>
      </c>
      <c r="P117" s="18">
        <v>982900</v>
      </c>
      <c r="Q117" s="18">
        <v>617100</v>
      </c>
      <c r="R117" s="18">
        <v>0</v>
      </c>
      <c r="S117" s="18">
        <v>617100</v>
      </c>
      <c r="T117" s="18">
        <v>0</v>
      </c>
      <c r="U117" s="18">
        <v>0</v>
      </c>
    </row>
    <row r="118" spans="1:21" s="10" customFormat="1" ht="24" x14ac:dyDescent="0.2">
      <c r="A118" s="13" t="s">
        <v>210</v>
      </c>
      <c r="B118" s="13" t="s">
        <v>211</v>
      </c>
      <c r="C118" s="13" t="s">
        <v>274</v>
      </c>
      <c r="D118" s="13" t="s">
        <v>275</v>
      </c>
      <c r="E118" s="14">
        <v>20</v>
      </c>
      <c r="F118" s="15">
        <v>1000000</v>
      </c>
      <c r="G118" s="15">
        <f t="shared" si="8"/>
        <v>31600000</v>
      </c>
      <c r="H118" s="15">
        <v>0</v>
      </c>
      <c r="I118" s="15">
        <v>32600000</v>
      </c>
      <c r="J118" s="15">
        <v>21228252.960000001</v>
      </c>
      <c r="K118" s="15">
        <v>11371747.039999999</v>
      </c>
      <c r="L118" s="16">
        <v>0</v>
      </c>
      <c r="M118" s="16">
        <v>19159890.960000001</v>
      </c>
      <c r="N118" s="15">
        <v>2068362</v>
      </c>
      <c r="O118" s="15">
        <v>3376332.5</v>
      </c>
      <c r="P118" s="15">
        <v>15783558.460000001</v>
      </c>
      <c r="Q118" s="15">
        <v>1525144.5</v>
      </c>
      <c r="R118" s="15">
        <v>1851188</v>
      </c>
      <c r="S118" s="15">
        <v>1525144.5</v>
      </c>
      <c r="T118" s="15">
        <v>0</v>
      </c>
      <c r="U118" s="15">
        <v>0</v>
      </c>
    </row>
    <row r="119" spans="1:21" s="10" customFormat="1" ht="24" x14ac:dyDescent="0.2">
      <c r="A119" s="17" t="s">
        <v>212</v>
      </c>
      <c r="B119" s="17" t="s">
        <v>211</v>
      </c>
      <c r="C119" s="17" t="s">
        <v>274</v>
      </c>
      <c r="D119" s="17" t="s">
        <v>275</v>
      </c>
      <c r="E119" s="4">
        <v>20</v>
      </c>
      <c r="F119" s="18">
        <v>1000000</v>
      </c>
      <c r="G119" s="18">
        <f t="shared" si="8"/>
        <v>31600000</v>
      </c>
      <c r="H119" s="18">
        <v>0</v>
      </c>
      <c r="I119" s="18">
        <v>32600000</v>
      </c>
      <c r="J119" s="18">
        <v>21228252.960000001</v>
      </c>
      <c r="K119" s="18">
        <v>11371747.039999999</v>
      </c>
      <c r="L119" s="19">
        <v>0</v>
      </c>
      <c r="M119" s="19">
        <v>19159890.960000001</v>
      </c>
      <c r="N119" s="18">
        <v>2068362</v>
      </c>
      <c r="O119" s="18">
        <v>3376332.5</v>
      </c>
      <c r="P119" s="18">
        <v>15783558.460000001</v>
      </c>
      <c r="Q119" s="18">
        <v>1525144.5</v>
      </c>
      <c r="R119" s="18">
        <v>1851188</v>
      </c>
      <c r="S119" s="18">
        <v>1525144.5</v>
      </c>
      <c r="T119" s="18">
        <v>0</v>
      </c>
      <c r="U119" s="18">
        <v>0</v>
      </c>
    </row>
    <row r="120" spans="1:21" s="10" customFormat="1" ht="12" x14ac:dyDescent="0.2">
      <c r="A120" s="13" t="s">
        <v>213</v>
      </c>
      <c r="B120" s="13" t="s">
        <v>214</v>
      </c>
      <c r="C120" s="13" t="s">
        <v>274</v>
      </c>
      <c r="D120" s="13" t="s">
        <v>275</v>
      </c>
      <c r="E120" s="14">
        <v>20</v>
      </c>
      <c r="F120" s="15">
        <f>+F121+F124</f>
        <v>10266000000</v>
      </c>
      <c r="G120" s="15">
        <f>+I120-F120-H120</f>
        <v>-8678364002</v>
      </c>
      <c r="H120" s="15">
        <v>-1000000000</v>
      </c>
      <c r="I120" s="15">
        <v>587635998</v>
      </c>
      <c r="J120" s="15">
        <v>0</v>
      </c>
      <c r="K120" s="15">
        <v>378948270</v>
      </c>
      <c r="L120" s="16">
        <v>208687728</v>
      </c>
      <c r="M120" s="16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</row>
    <row r="121" spans="1:21" s="10" customFormat="1" ht="12" x14ac:dyDescent="0.2">
      <c r="A121" s="13" t="s">
        <v>215</v>
      </c>
      <c r="B121" s="13" t="s">
        <v>216</v>
      </c>
      <c r="C121" s="13" t="s">
        <v>274</v>
      </c>
      <c r="D121" s="13" t="s">
        <v>275</v>
      </c>
      <c r="E121" s="14">
        <v>20</v>
      </c>
      <c r="F121" s="15">
        <v>255000000</v>
      </c>
      <c r="G121" s="15">
        <f t="shared" si="8"/>
        <v>0</v>
      </c>
      <c r="H121" s="15">
        <v>0</v>
      </c>
      <c r="I121" s="15">
        <v>255000000</v>
      </c>
      <c r="J121" s="15">
        <v>0</v>
      </c>
      <c r="K121" s="15">
        <v>255000000</v>
      </c>
      <c r="L121" s="16">
        <v>0</v>
      </c>
      <c r="M121" s="16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</row>
    <row r="122" spans="1:21" s="10" customFormat="1" ht="12" x14ac:dyDescent="0.2">
      <c r="A122" s="13" t="s">
        <v>217</v>
      </c>
      <c r="B122" s="13" t="s">
        <v>218</v>
      </c>
      <c r="C122" s="13" t="s">
        <v>274</v>
      </c>
      <c r="D122" s="13" t="s">
        <v>275</v>
      </c>
      <c r="E122" s="14">
        <v>20</v>
      </c>
      <c r="F122" s="15">
        <v>255000000</v>
      </c>
      <c r="G122" s="15">
        <f t="shared" si="8"/>
        <v>0</v>
      </c>
      <c r="H122" s="15">
        <v>0</v>
      </c>
      <c r="I122" s="15">
        <v>255000000</v>
      </c>
      <c r="J122" s="15">
        <v>0</v>
      </c>
      <c r="K122" s="15">
        <v>255000000</v>
      </c>
      <c r="L122" s="16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</row>
    <row r="123" spans="1:21" s="10" customFormat="1" ht="12" x14ac:dyDescent="0.2">
      <c r="A123" s="17" t="s">
        <v>219</v>
      </c>
      <c r="B123" s="17" t="s">
        <v>220</v>
      </c>
      <c r="C123" s="17" t="s">
        <v>274</v>
      </c>
      <c r="D123" s="17" t="s">
        <v>275</v>
      </c>
      <c r="E123" s="4">
        <v>20</v>
      </c>
      <c r="F123" s="18">
        <v>255000000</v>
      </c>
      <c r="G123" s="18">
        <f t="shared" si="8"/>
        <v>0</v>
      </c>
      <c r="H123" s="18">
        <v>0</v>
      </c>
      <c r="I123" s="18">
        <v>255000000</v>
      </c>
      <c r="J123" s="18">
        <v>0</v>
      </c>
      <c r="K123" s="18">
        <v>255000000</v>
      </c>
      <c r="L123" s="19">
        <v>0</v>
      </c>
      <c r="M123" s="19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1" s="10" customFormat="1" ht="12" x14ac:dyDescent="0.2">
      <c r="A124" s="13" t="s">
        <v>221</v>
      </c>
      <c r="B124" s="13" t="s">
        <v>222</v>
      </c>
      <c r="C124" s="13" t="s">
        <v>274</v>
      </c>
      <c r="D124" s="13" t="s">
        <v>275</v>
      </c>
      <c r="E124" s="14">
        <v>20</v>
      </c>
      <c r="F124" s="15">
        <f>F125+F127</f>
        <v>10011000000</v>
      </c>
      <c r="G124" s="15">
        <f>+I124-F124-H124</f>
        <v>-8678364002</v>
      </c>
      <c r="H124" s="15">
        <v>-1000000000</v>
      </c>
      <c r="I124" s="15">
        <v>332635998</v>
      </c>
      <c r="J124" s="15">
        <v>0</v>
      </c>
      <c r="K124" s="15">
        <v>123948270</v>
      </c>
      <c r="L124" s="16">
        <v>208687728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1" s="10" customFormat="1" ht="12" x14ac:dyDescent="0.2">
      <c r="A125" s="13" t="s">
        <v>223</v>
      </c>
      <c r="B125" s="13" t="s">
        <v>224</v>
      </c>
      <c r="C125" s="13" t="s">
        <v>274</v>
      </c>
      <c r="D125" s="13" t="s">
        <v>275</v>
      </c>
      <c r="E125" s="14">
        <v>20</v>
      </c>
      <c r="F125" s="15">
        <v>11000000</v>
      </c>
      <c r="G125" s="15">
        <f>+I125-F125+H125</f>
        <v>73005014.629999995</v>
      </c>
      <c r="H125" s="15">
        <v>0</v>
      </c>
      <c r="I125" s="15">
        <v>84005014.629999995</v>
      </c>
      <c r="J125" s="15">
        <v>0</v>
      </c>
      <c r="K125" s="15">
        <v>84005014.629999995</v>
      </c>
      <c r="L125" s="16">
        <v>0</v>
      </c>
      <c r="M125" s="16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</row>
    <row r="126" spans="1:21" s="10" customFormat="1" ht="12" x14ac:dyDescent="0.2">
      <c r="A126" s="17" t="s">
        <v>225</v>
      </c>
      <c r="B126" s="17" t="s">
        <v>224</v>
      </c>
      <c r="C126" s="17" t="s">
        <v>274</v>
      </c>
      <c r="D126" s="17" t="s">
        <v>275</v>
      </c>
      <c r="E126" s="4">
        <v>20</v>
      </c>
      <c r="F126" s="18">
        <v>11000000</v>
      </c>
      <c r="G126" s="18">
        <f t="shared" ref="G126:G143" si="9">+I126-F126+H126</f>
        <v>73005014.629999995</v>
      </c>
      <c r="H126" s="18">
        <v>0</v>
      </c>
      <c r="I126" s="18">
        <v>84005014.629999995</v>
      </c>
      <c r="J126" s="18">
        <v>0</v>
      </c>
      <c r="K126" s="18">
        <v>84005014.629999995</v>
      </c>
      <c r="L126" s="19">
        <v>0</v>
      </c>
      <c r="M126" s="19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1" s="10" customFormat="1" ht="24" x14ac:dyDescent="0.2">
      <c r="A127" s="13" t="s">
        <v>297</v>
      </c>
      <c r="B127" s="13" t="s">
        <v>298</v>
      </c>
      <c r="C127" s="13" t="s">
        <v>274</v>
      </c>
      <c r="D127" s="13" t="s">
        <v>275</v>
      </c>
      <c r="E127" s="14">
        <v>20</v>
      </c>
      <c r="F127" s="15">
        <f>+F128</f>
        <v>10000000000</v>
      </c>
      <c r="G127" s="15">
        <f t="shared" ref="G127:G133" si="10">+I127-F127-H127</f>
        <v>-8751369016.6299992</v>
      </c>
      <c r="H127" s="15">
        <v>-1000000000</v>
      </c>
      <c r="I127" s="15">
        <v>248630983.37</v>
      </c>
      <c r="J127" s="15">
        <v>0</v>
      </c>
      <c r="K127" s="15">
        <v>39943255.370000005</v>
      </c>
      <c r="L127" s="16">
        <v>208687728</v>
      </c>
      <c r="M127" s="16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</row>
    <row r="128" spans="1:21" s="10" customFormat="1" ht="36" x14ac:dyDescent="0.2">
      <c r="A128" s="13" t="s">
        <v>295</v>
      </c>
      <c r="B128" s="13" t="s">
        <v>296</v>
      </c>
      <c r="C128" s="13" t="s">
        <v>274</v>
      </c>
      <c r="D128" s="13" t="s">
        <v>275</v>
      </c>
      <c r="E128" s="14">
        <v>20</v>
      </c>
      <c r="F128" s="15">
        <v>10000000000</v>
      </c>
      <c r="G128" s="15">
        <f t="shared" si="10"/>
        <v>-8751369016.6299992</v>
      </c>
      <c r="H128" s="15">
        <v>-1000000000</v>
      </c>
      <c r="I128" s="15">
        <v>248630983.37</v>
      </c>
      <c r="J128" s="15">
        <v>0</v>
      </c>
      <c r="K128" s="15">
        <v>39943255.370000005</v>
      </c>
      <c r="L128" s="16">
        <v>208687728</v>
      </c>
      <c r="M128" s="16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</row>
    <row r="129" spans="1:21" s="10" customFormat="1" ht="12" x14ac:dyDescent="0.2">
      <c r="A129" s="30" t="s">
        <v>226</v>
      </c>
      <c r="B129" s="30" t="s">
        <v>227</v>
      </c>
      <c r="C129" s="30" t="s">
        <v>274</v>
      </c>
      <c r="D129" s="30" t="s">
        <v>275</v>
      </c>
      <c r="E129" s="31">
        <v>21</v>
      </c>
      <c r="F129" s="32">
        <v>42000000000</v>
      </c>
      <c r="G129" s="32">
        <f t="shared" si="10"/>
        <v>0</v>
      </c>
      <c r="H129" s="32">
        <v>-7010004200</v>
      </c>
      <c r="I129" s="32">
        <v>34989995800</v>
      </c>
      <c r="J129" s="32">
        <v>27658654851.75</v>
      </c>
      <c r="K129" s="32">
        <v>7331340948.25</v>
      </c>
      <c r="L129" s="33">
        <v>0</v>
      </c>
      <c r="M129" s="33">
        <v>21367973726.259998</v>
      </c>
      <c r="N129" s="32">
        <v>6290681125.4899998</v>
      </c>
      <c r="O129" s="32">
        <v>9288367416.9500008</v>
      </c>
      <c r="P129" s="32">
        <v>12079606309.309999</v>
      </c>
      <c r="Q129" s="32">
        <v>8365888484.6000004</v>
      </c>
      <c r="R129" s="32">
        <v>922478932.35000002</v>
      </c>
      <c r="S129" s="32">
        <v>8365888484.6000004</v>
      </c>
      <c r="T129" s="32">
        <v>0</v>
      </c>
      <c r="U129" s="32">
        <v>18430159</v>
      </c>
    </row>
    <row r="130" spans="1:21" s="10" customFormat="1" ht="24" x14ac:dyDescent="0.2">
      <c r="A130" s="13" t="s">
        <v>228</v>
      </c>
      <c r="B130" s="13" t="s">
        <v>229</v>
      </c>
      <c r="C130" s="13" t="s">
        <v>274</v>
      </c>
      <c r="D130" s="13" t="s">
        <v>275</v>
      </c>
      <c r="E130" s="14">
        <v>21</v>
      </c>
      <c r="F130" s="15">
        <v>3500000000</v>
      </c>
      <c r="G130" s="15">
        <f t="shared" si="10"/>
        <v>0</v>
      </c>
      <c r="H130" s="15">
        <v>-2500000000</v>
      </c>
      <c r="I130" s="15">
        <v>1000000000</v>
      </c>
      <c r="J130" s="15">
        <v>960955617.77999997</v>
      </c>
      <c r="K130" s="15">
        <v>39044382.219999999</v>
      </c>
      <c r="L130" s="16">
        <v>0</v>
      </c>
      <c r="M130" s="16">
        <v>386662221.77999997</v>
      </c>
      <c r="N130" s="15">
        <v>574293396</v>
      </c>
      <c r="O130" s="15">
        <v>94429595.780000001</v>
      </c>
      <c r="P130" s="15">
        <v>292232626</v>
      </c>
      <c r="Q130" s="15">
        <v>57814.78</v>
      </c>
      <c r="R130" s="15">
        <v>94371781</v>
      </c>
      <c r="S130" s="15">
        <v>57814.78</v>
      </c>
      <c r="T130" s="15">
        <v>0</v>
      </c>
      <c r="U130" s="15">
        <v>0</v>
      </c>
    </row>
    <row r="131" spans="1:21" s="10" customFormat="1" ht="12" x14ac:dyDescent="0.2">
      <c r="A131" s="13" t="s">
        <v>230</v>
      </c>
      <c r="B131" s="13" t="s">
        <v>231</v>
      </c>
      <c r="C131" s="13" t="s">
        <v>274</v>
      </c>
      <c r="D131" s="13" t="s">
        <v>275</v>
      </c>
      <c r="E131" s="14">
        <v>21</v>
      </c>
      <c r="F131" s="15">
        <v>3500000000</v>
      </c>
      <c r="G131" s="15">
        <f t="shared" si="10"/>
        <v>0</v>
      </c>
      <c r="H131" s="15">
        <v>-2500000000</v>
      </c>
      <c r="I131" s="15">
        <v>1000000000</v>
      </c>
      <c r="J131" s="15">
        <v>960955617.77999997</v>
      </c>
      <c r="K131" s="15">
        <v>39044382.219999999</v>
      </c>
      <c r="L131" s="16">
        <v>0</v>
      </c>
      <c r="M131" s="16">
        <v>386662221.77999997</v>
      </c>
      <c r="N131" s="15">
        <v>574293396</v>
      </c>
      <c r="O131" s="15">
        <v>94429595.780000001</v>
      </c>
      <c r="P131" s="15">
        <v>292232626</v>
      </c>
      <c r="Q131" s="15">
        <v>57814.78</v>
      </c>
      <c r="R131" s="15">
        <v>94371781</v>
      </c>
      <c r="S131" s="15">
        <v>57814.78</v>
      </c>
      <c r="T131" s="15">
        <v>0</v>
      </c>
      <c r="U131" s="15">
        <v>0</v>
      </c>
    </row>
    <row r="132" spans="1:21" s="10" customFormat="1" ht="36" x14ac:dyDescent="0.2">
      <c r="A132" s="17" t="s">
        <v>232</v>
      </c>
      <c r="B132" s="17" t="s">
        <v>233</v>
      </c>
      <c r="C132" s="17" t="s">
        <v>274</v>
      </c>
      <c r="D132" s="17" t="s">
        <v>275</v>
      </c>
      <c r="E132" s="4">
        <v>21</v>
      </c>
      <c r="F132" s="18">
        <v>3500000000</v>
      </c>
      <c r="G132" s="18">
        <f t="shared" si="10"/>
        <v>0</v>
      </c>
      <c r="H132" s="18">
        <v>-2500000000</v>
      </c>
      <c r="I132" s="18">
        <v>1000000000</v>
      </c>
      <c r="J132" s="18">
        <v>960955617.77999997</v>
      </c>
      <c r="K132" s="18">
        <v>39044382.219999999</v>
      </c>
      <c r="L132" s="19">
        <v>0</v>
      </c>
      <c r="M132" s="19">
        <v>386662221.77999997</v>
      </c>
      <c r="N132" s="18">
        <v>574293396</v>
      </c>
      <c r="O132" s="18">
        <v>94429595.780000001</v>
      </c>
      <c r="P132" s="18">
        <v>292232626</v>
      </c>
      <c r="Q132" s="18">
        <v>57814.78</v>
      </c>
      <c r="R132" s="18">
        <v>94371781</v>
      </c>
      <c r="S132" s="18">
        <v>57814.78</v>
      </c>
      <c r="T132" s="18">
        <v>0</v>
      </c>
      <c r="U132" s="18">
        <v>0</v>
      </c>
    </row>
    <row r="133" spans="1:21" s="10" customFormat="1" ht="36" x14ac:dyDescent="0.2">
      <c r="A133" s="13" t="s">
        <v>234</v>
      </c>
      <c r="B133" s="13" t="s">
        <v>235</v>
      </c>
      <c r="C133" s="13" t="s">
        <v>274</v>
      </c>
      <c r="D133" s="13" t="s">
        <v>275</v>
      </c>
      <c r="E133" s="14">
        <v>21</v>
      </c>
      <c r="F133" s="15">
        <v>9069603594</v>
      </c>
      <c r="G133" s="15">
        <f t="shared" si="10"/>
        <v>0</v>
      </c>
      <c r="H133" s="15">
        <v>-65000000</v>
      </c>
      <c r="I133" s="15">
        <v>9004603594</v>
      </c>
      <c r="J133" s="15">
        <v>7277303341.0699997</v>
      </c>
      <c r="K133" s="15">
        <v>1727300252.9300001</v>
      </c>
      <c r="L133" s="16">
        <v>0</v>
      </c>
      <c r="M133" s="16">
        <v>4188305296.5799999</v>
      </c>
      <c r="N133" s="15">
        <v>3088998044.4899998</v>
      </c>
      <c r="O133" s="15">
        <v>1517686159.4200001</v>
      </c>
      <c r="P133" s="15">
        <v>2670619137.1599998</v>
      </c>
      <c r="Q133" s="15">
        <v>926442438.66999996</v>
      </c>
      <c r="R133" s="15">
        <v>591243720.75</v>
      </c>
      <c r="S133" s="15">
        <v>926442438.66999996</v>
      </c>
      <c r="T133" s="15">
        <v>0</v>
      </c>
      <c r="U133" s="15">
        <v>0</v>
      </c>
    </row>
    <row r="134" spans="1:21" s="10" customFormat="1" ht="12" x14ac:dyDescent="0.2">
      <c r="A134" s="13" t="s">
        <v>236</v>
      </c>
      <c r="B134" s="13" t="s">
        <v>237</v>
      </c>
      <c r="C134" s="13" t="s">
        <v>274</v>
      </c>
      <c r="D134" s="13" t="s">
        <v>275</v>
      </c>
      <c r="E134" s="14">
        <v>21</v>
      </c>
      <c r="F134" s="15">
        <v>2500000000</v>
      </c>
      <c r="G134" s="15">
        <f t="shared" si="9"/>
        <v>0</v>
      </c>
      <c r="H134" s="15">
        <v>0</v>
      </c>
      <c r="I134" s="15">
        <v>2500000000</v>
      </c>
      <c r="J134" s="15">
        <v>1726101263.45</v>
      </c>
      <c r="K134" s="15">
        <v>773898736.54999995</v>
      </c>
      <c r="L134" s="16">
        <v>0</v>
      </c>
      <c r="M134" s="16">
        <v>954917090.96000004</v>
      </c>
      <c r="N134" s="15">
        <v>771184172.49000001</v>
      </c>
      <c r="O134" s="15">
        <v>731692963.28999996</v>
      </c>
      <c r="P134" s="15">
        <v>223224127.66999999</v>
      </c>
      <c r="Q134" s="15">
        <v>453677872.54000002</v>
      </c>
      <c r="R134" s="15">
        <v>278015090.75</v>
      </c>
      <c r="S134" s="15">
        <v>453677872.54000002</v>
      </c>
      <c r="T134" s="15">
        <v>0</v>
      </c>
      <c r="U134" s="15">
        <v>0</v>
      </c>
    </row>
    <row r="135" spans="1:21" s="10" customFormat="1" ht="48" x14ac:dyDescent="0.2">
      <c r="A135" s="17" t="s">
        <v>238</v>
      </c>
      <c r="B135" s="17" t="s">
        <v>239</v>
      </c>
      <c r="C135" s="17" t="s">
        <v>274</v>
      </c>
      <c r="D135" s="17" t="s">
        <v>275</v>
      </c>
      <c r="E135" s="4">
        <v>21</v>
      </c>
      <c r="F135" s="18">
        <v>2500000000</v>
      </c>
      <c r="G135" s="18">
        <f t="shared" si="9"/>
        <v>0</v>
      </c>
      <c r="H135" s="18">
        <v>0</v>
      </c>
      <c r="I135" s="18">
        <v>2500000000</v>
      </c>
      <c r="J135" s="18">
        <v>1726101263.45</v>
      </c>
      <c r="K135" s="18">
        <v>773898736.54999995</v>
      </c>
      <c r="L135" s="19">
        <v>0</v>
      </c>
      <c r="M135" s="19">
        <v>954917090.96000004</v>
      </c>
      <c r="N135" s="18">
        <v>771184172.49000001</v>
      </c>
      <c r="O135" s="18">
        <v>731692963.28999996</v>
      </c>
      <c r="P135" s="18">
        <v>223224127.66999999</v>
      </c>
      <c r="Q135" s="18">
        <v>453677872.54000002</v>
      </c>
      <c r="R135" s="18">
        <v>278015090.75</v>
      </c>
      <c r="S135" s="18">
        <v>453677872.54000002</v>
      </c>
      <c r="T135" s="18">
        <v>0</v>
      </c>
      <c r="U135" s="18">
        <v>0</v>
      </c>
    </row>
    <row r="136" spans="1:21" s="10" customFormat="1" ht="12" x14ac:dyDescent="0.2">
      <c r="A136" s="13" t="s">
        <v>240</v>
      </c>
      <c r="B136" s="13" t="s">
        <v>231</v>
      </c>
      <c r="C136" s="13" t="s">
        <v>274</v>
      </c>
      <c r="D136" s="13" t="s">
        <v>275</v>
      </c>
      <c r="E136" s="14">
        <v>21</v>
      </c>
      <c r="F136" s="15">
        <v>6569603594</v>
      </c>
      <c r="G136" s="15">
        <f t="shared" ref="G136:G140" si="11">+I136-F136-H136</f>
        <v>0</v>
      </c>
      <c r="H136" s="15">
        <v>-65000000</v>
      </c>
      <c r="I136" s="15">
        <v>6504603594</v>
      </c>
      <c r="J136" s="15">
        <v>5551202077.6199999</v>
      </c>
      <c r="K136" s="15">
        <v>953401516.38</v>
      </c>
      <c r="L136" s="16">
        <v>0</v>
      </c>
      <c r="M136" s="16">
        <v>3233388205.6199999</v>
      </c>
      <c r="N136" s="15">
        <v>2317813872</v>
      </c>
      <c r="O136" s="15">
        <v>785993196.13</v>
      </c>
      <c r="P136" s="15">
        <v>2447395009.4899998</v>
      </c>
      <c r="Q136" s="15">
        <v>472764566.13</v>
      </c>
      <c r="R136" s="15">
        <v>313228630</v>
      </c>
      <c r="S136" s="15">
        <v>472764566.13</v>
      </c>
      <c r="T136" s="15">
        <v>0</v>
      </c>
      <c r="U136" s="15">
        <v>0</v>
      </c>
    </row>
    <row r="137" spans="1:21" s="10" customFormat="1" ht="36" x14ac:dyDescent="0.2">
      <c r="A137" s="17" t="s">
        <v>241</v>
      </c>
      <c r="B137" s="17" t="s">
        <v>242</v>
      </c>
      <c r="C137" s="17" t="s">
        <v>274</v>
      </c>
      <c r="D137" s="17" t="s">
        <v>275</v>
      </c>
      <c r="E137" s="4">
        <v>21</v>
      </c>
      <c r="F137" s="18">
        <v>6569603594</v>
      </c>
      <c r="G137" s="18">
        <f t="shared" si="11"/>
        <v>0</v>
      </c>
      <c r="H137" s="18">
        <v>-65000000</v>
      </c>
      <c r="I137" s="18">
        <v>6504603594</v>
      </c>
      <c r="J137" s="18">
        <v>5551202077.6199999</v>
      </c>
      <c r="K137" s="18">
        <v>953401516.38</v>
      </c>
      <c r="L137" s="19">
        <v>0</v>
      </c>
      <c r="M137" s="19">
        <v>3233388205.6199999</v>
      </c>
      <c r="N137" s="18">
        <v>2317813872</v>
      </c>
      <c r="O137" s="18">
        <v>785993196.13</v>
      </c>
      <c r="P137" s="18">
        <v>2447395009.4899998</v>
      </c>
      <c r="Q137" s="18">
        <v>472764566.13</v>
      </c>
      <c r="R137" s="18">
        <v>313228630</v>
      </c>
      <c r="S137" s="18">
        <v>472764566.13</v>
      </c>
      <c r="T137" s="18">
        <v>0</v>
      </c>
      <c r="U137" s="18">
        <v>0</v>
      </c>
    </row>
    <row r="138" spans="1:21" s="10" customFormat="1" ht="24" x14ac:dyDescent="0.2">
      <c r="A138" s="13" t="s">
        <v>243</v>
      </c>
      <c r="B138" s="13" t="s">
        <v>244</v>
      </c>
      <c r="C138" s="13" t="s">
        <v>274</v>
      </c>
      <c r="D138" s="13" t="s">
        <v>275</v>
      </c>
      <c r="E138" s="14">
        <v>21</v>
      </c>
      <c r="F138" s="15">
        <v>2527835050</v>
      </c>
      <c r="G138" s="15">
        <f t="shared" si="11"/>
        <v>0</v>
      </c>
      <c r="H138" s="15">
        <v>-922000000</v>
      </c>
      <c r="I138" s="15">
        <v>1605835050</v>
      </c>
      <c r="J138" s="15">
        <v>1161960101</v>
      </c>
      <c r="K138" s="15">
        <v>443874949</v>
      </c>
      <c r="L138" s="16">
        <v>0</v>
      </c>
      <c r="M138" s="16">
        <v>1003169168</v>
      </c>
      <c r="N138" s="15">
        <v>158790933</v>
      </c>
      <c r="O138" s="15">
        <v>217240792.77000001</v>
      </c>
      <c r="P138" s="15">
        <v>785928375.23000002</v>
      </c>
      <c r="Q138" s="15">
        <v>200765228.77000001</v>
      </c>
      <c r="R138" s="15">
        <v>16475564</v>
      </c>
      <c r="S138" s="15">
        <v>200765228.77000001</v>
      </c>
      <c r="T138" s="15">
        <v>0</v>
      </c>
      <c r="U138" s="15">
        <v>1194272</v>
      </c>
    </row>
    <row r="139" spans="1:21" s="10" customFormat="1" ht="12" x14ac:dyDescent="0.2">
      <c r="A139" s="13" t="s">
        <v>245</v>
      </c>
      <c r="B139" s="13" t="s">
        <v>231</v>
      </c>
      <c r="C139" s="13" t="s">
        <v>274</v>
      </c>
      <c r="D139" s="13" t="s">
        <v>275</v>
      </c>
      <c r="E139" s="14">
        <v>21</v>
      </c>
      <c r="F139" s="15">
        <v>2527835050</v>
      </c>
      <c r="G139" s="15">
        <f t="shared" si="11"/>
        <v>0</v>
      </c>
      <c r="H139" s="15">
        <v>-922000000</v>
      </c>
      <c r="I139" s="15">
        <v>1605835050</v>
      </c>
      <c r="J139" s="15">
        <v>1161960101</v>
      </c>
      <c r="K139" s="15">
        <v>443874949</v>
      </c>
      <c r="L139" s="16">
        <v>0</v>
      </c>
      <c r="M139" s="16">
        <v>1003169168</v>
      </c>
      <c r="N139" s="15">
        <v>158790933</v>
      </c>
      <c r="O139" s="15">
        <v>217240792.77000001</v>
      </c>
      <c r="P139" s="15">
        <v>785928375.23000002</v>
      </c>
      <c r="Q139" s="15">
        <v>200765228.77000001</v>
      </c>
      <c r="R139" s="15">
        <v>16475564</v>
      </c>
      <c r="S139" s="15">
        <v>200765228.77000001</v>
      </c>
      <c r="T139" s="15">
        <v>0</v>
      </c>
      <c r="U139" s="15">
        <v>1194272</v>
      </c>
    </row>
    <row r="140" spans="1:21" s="10" customFormat="1" ht="36" x14ac:dyDescent="0.2">
      <c r="A140" s="17" t="s">
        <v>246</v>
      </c>
      <c r="B140" s="17" t="s">
        <v>247</v>
      </c>
      <c r="C140" s="17" t="s">
        <v>274</v>
      </c>
      <c r="D140" s="17" t="s">
        <v>275</v>
      </c>
      <c r="E140" s="4">
        <v>21</v>
      </c>
      <c r="F140" s="18">
        <v>2527835050</v>
      </c>
      <c r="G140" s="18">
        <f t="shared" si="11"/>
        <v>0</v>
      </c>
      <c r="H140" s="18">
        <v>-922000000</v>
      </c>
      <c r="I140" s="18">
        <v>1605835050</v>
      </c>
      <c r="J140" s="18">
        <v>1161960101</v>
      </c>
      <c r="K140" s="18">
        <v>443874949</v>
      </c>
      <c r="L140" s="19">
        <v>0</v>
      </c>
      <c r="M140" s="19">
        <v>1003169168</v>
      </c>
      <c r="N140" s="18">
        <v>158790933</v>
      </c>
      <c r="O140" s="18">
        <v>217240792.77000001</v>
      </c>
      <c r="P140" s="18">
        <v>785928375.23000002</v>
      </c>
      <c r="Q140" s="18">
        <v>200765228.77000001</v>
      </c>
      <c r="R140" s="18">
        <v>16475564</v>
      </c>
      <c r="S140" s="18">
        <v>200765228.77000001</v>
      </c>
      <c r="T140" s="18">
        <v>0</v>
      </c>
      <c r="U140" s="18">
        <v>1194272</v>
      </c>
    </row>
    <row r="141" spans="1:21" s="10" customFormat="1" ht="24" x14ac:dyDescent="0.2">
      <c r="A141" s="13" t="s">
        <v>248</v>
      </c>
      <c r="B141" s="13" t="s">
        <v>249</v>
      </c>
      <c r="C141" s="13" t="s">
        <v>274</v>
      </c>
      <c r="D141" s="13" t="s">
        <v>275</v>
      </c>
      <c r="E141" s="14">
        <v>21</v>
      </c>
      <c r="F141" s="15">
        <v>572164950</v>
      </c>
      <c r="G141" s="15">
        <f t="shared" si="9"/>
        <v>0</v>
      </c>
      <c r="H141" s="15">
        <v>0</v>
      </c>
      <c r="I141" s="15">
        <v>572164950</v>
      </c>
      <c r="J141" s="15">
        <v>428254377</v>
      </c>
      <c r="K141" s="15">
        <v>143910573</v>
      </c>
      <c r="L141" s="16">
        <v>0</v>
      </c>
      <c r="M141" s="16">
        <v>389921377</v>
      </c>
      <c r="N141" s="15">
        <v>38333000</v>
      </c>
      <c r="O141" s="15">
        <v>178689224.24000001</v>
      </c>
      <c r="P141" s="15">
        <v>211232152.75999999</v>
      </c>
      <c r="Q141" s="15">
        <v>162831906.24000001</v>
      </c>
      <c r="R141" s="15">
        <v>15857318</v>
      </c>
      <c r="S141" s="15">
        <v>162831906.24000001</v>
      </c>
      <c r="T141" s="15">
        <v>0</v>
      </c>
      <c r="U141" s="15">
        <v>1745312</v>
      </c>
    </row>
    <row r="142" spans="1:21" s="10" customFormat="1" ht="12" x14ac:dyDescent="0.2">
      <c r="A142" s="13" t="s">
        <v>250</v>
      </c>
      <c r="B142" s="13" t="s">
        <v>237</v>
      </c>
      <c r="C142" s="13" t="s">
        <v>274</v>
      </c>
      <c r="D142" s="13" t="s">
        <v>275</v>
      </c>
      <c r="E142" s="14">
        <v>21</v>
      </c>
      <c r="F142" s="15">
        <v>572164950</v>
      </c>
      <c r="G142" s="15">
        <f t="shared" si="9"/>
        <v>0</v>
      </c>
      <c r="H142" s="15">
        <v>0</v>
      </c>
      <c r="I142" s="15">
        <v>572164950</v>
      </c>
      <c r="J142" s="15">
        <v>428254377</v>
      </c>
      <c r="K142" s="15">
        <v>143910573</v>
      </c>
      <c r="L142" s="16">
        <v>0</v>
      </c>
      <c r="M142" s="16">
        <v>389921377</v>
      </c>
      <c r="N142" s="15">
        <v>38333000</v>
      </c>
      <c r="O142" s="15">
        <v>178689224.24000001</v>
      </c>
      <c r="P142" s="15">
        <v>211232152.75999999</v>
      </c>
      <c r="Q142" s="15">
        <v>162831906.24000001</v>
      </c>
      <c r="R142" s="15">
        <v>15857318</v>
      </c>
      <c r="S142" s="15">
        <v>162831906.24000001</v>
      </c>
      <c r="T142" s="15">
        <v>0</v>
      </c>
      <c r="U142" s="15">
        <v>1745312</v>
      </c>
    </row>
    <row r="143" spans="1:21" s="10" customFormat="1" ht="24" x14ac:dyDescent="0.2">
      <c r="A143" s="17" t="s">
        <v>251</v>
      </c>
      <c r="B143" s="17" t="s">
        <v>252</v>
      </c>
      <c r="C143" s="17" t="s">
        <v>274</v>
      </c>
      <c r="D143" s="17" t="s">
        <v>275</v>
      </c>
      <c r="E143" s="4">
        <v>21</v>
      </c>
      <c r="F143" s="18">
        <v>572164950</v>
      </c>
      <c r="G143" s="18">
        <f t="shared" si="9"/>
        <v>0</v>
      </c>
      <c r="H143" s="18">
        <v>0</v>
      </c>
      <c r="I143" s="18">
        <v>572164950</v>
      </c>
      <c r="J143" s="18">
        <v>428254377</v>
      </c>
      <c r="K143" s="18">
        <v>143910573</v>
      </c>
      <c r="L143" s="19">
        <v>0</v>
      </c>
      <c r="M143" s="19">
        <v>389921377</v>
      </c>
      <c r="N143" s="18">
        <v>38333000</v>
      </c>
      <c r="O143" s="18">
        <v>178689224.24000001</v>
      </c>
      <c r="P143" s="18">
        <v>211232152.75999999</v>
      </c>
      <c r="Q143" s="18">
        <v>162831906.24000001</v>
      </c>
      <c r="R143" s="18">
        <v>15857318</v>
      </c>
      <c r="S143" s="18">
        <v>162831906.24000001</v>
      </c>
      <c r="T143" s="18">
        <v>0</v>
      </c>
      <c r="U143" s="18">
        <v>1745312</v>
      </c>
    </row>
    <row r="144" spans="1:21" s="10" customFormat="1" ht="24" x14ac:dyDescent="0.2">
      <c r="A144" s="13" t="s">
        <v>253</v>
      </c>
      <c r="B144" s="13" t="s">
        <v>254</v>
      </c>
      <c r="C144" s="13" t="s">
        <v>274</v>
      </c>
      <c r="D144" s="13" t="s">
        <v>275</v>
      </c>
      <c r="E144" s="14">
        <v>21</v>
      </c>
      <c r="F144" s="15">
        <v>9500000000</v>
      </c>
      <c r="G144" s="15">
        <f t="shared" ref="G144:G151" si="12">+I144-F144-H144</f>
        <v>0</v>
      </c>
      <c r="H144" s="15">
        <v>-1043004200</v>
      </c>
      <c r="I144" s="15">
        <v>8456995800</v>
      </c>
      <c r="J144" s="15">
        <v>6172261129.4399996</v>
      </c>
      <c r="K144" s="15">
        <v>2284734670.5599999</v>
      </c>
      <c r="L144" s="16">
        <v>0</v>
      </c>
      <c r="M144" s="16">
        <v>3950594038.4400001</v>
      </c>
      <c r="N144" s="15">
        <v>2221667091</v>
      </c>
      <c r="O144" s="15">
        <v>1003989202.74</v>
      </c>
      <c r="P144" s="15">
        <v>2946604835.6999998</v>
      </c>
      <c r="Q144" s="15">
        <v>930685069.74000001</v>
      </c>
      <c r="R144" s="15">
        <v>73304133</v>
      </c>
      <c r="S144" s="15">
        <v>930685069.74000001</v>
      </c>
      <c r="T144" s="15">
        <v>0</v>
      </c>
      <c r="U144" s="15">
        <v>401471</v>
      </c>
    </row>
    <row r="145" spans="1:21" s="10" customFormat="1" ht="12" x14ac:dyDescent="0.2">
      <c r="A145" s="13" t="s">
        <v>255</v>
      </c>
      <c r="B145" s="13" t="s">
        <v>256</v>
      </c>
      <c r="C145" s="13" t="s">
        <v>274</v>
      </c>
      <c r="D145" s="13" t="s">
        <v>275</v>
      </c>
      <c r="E145" s="14">
        <v>21</v>
      </c>
      <c r="F145" s="15">
        <v>9500000000</v>
      </c>
      <c r="G145" s="15">
        <f t="shared" si="12"/>
        <v>0</v>
      </c>
      <c r="H145" s="15">
        <v>-1043004200</v>
      </c>
      <c r="I145" s="15">
        <v>8456995800</v>
      </c>
      <c r="J145" s="15">
        <v>6172261129.4399996</v>
      </c>
      <c r="K145" s="15">
        <v>2284734670.5599999</v>
      </c>
      <c r="L145" s="16">
        <v>0</v>
      </c>
      <c r="M145" s="16">
        <v>3950594038.4400001</v>
      </c>
      <c r="N145" s="15">
        <v>2221667091</v>
      </c>
      <c r="O145" s="15">
        <v>1003989202.74</v>
      </c>
      <c r="P145" s="15">
        <v>2946604835.6999998</v>
      </c>
      <c r="Q145" s="15">
        <v>930685069.74000001</v>
      </c>
      <c r="R145" s="15">
        <v>73304133</v>
      </c>
      <c r="S145" s="15">
        <v>930685069.74000001</v>
      </c>
      <c r="T145" s="15">
        <v>0</v>
      </c>
      <c r="U145" s="15">
        <v>401471</v>
      </c>
    </row>
    <row r="146" spans="1:21" s="10" customFormat="1" ht="48" x14ac:dyDescent="0.2">
      <c r="A146" s="17" t="s">
        <v>257</v>
      </c>
      <c r="B146" s="17" t="s">
        <v>258</v>
      </c>
      <c r="C146" s="17" t="s">
        <v>274</v>
      </c>
      <c r="D146" s="17" t="s">
        <v>275</v>
      </c>
      <c r="E146" s="4">
        <v>21</v>
      </c>
      <c r="F146" s="18">
        <v>9500000000</v>
      </c>
      <c r="G146" s="18">
        <f t="shared" si="12"/>
        <v>0</v>
      </c>
      <c r="H146" s="18">
        <v>-1043004200</v>
      </c>
      <c r="I146" s="18">
        <v>8456995800</v>
      </c>
      <c r="J146" s="18">
        <v>6172261129.4399996</v>
      </c>
      <c r="K146" s="18">
        <v>2284734670.5599999</v>
      </c>
      <c r="L146" s="19">
        <v>0</v>
      </c>
      <c r="M146" s="19">
        <v>3950594038.4400001</v>
      </c>
      <c r="N146" s="18">
        <v>2221667091</v>
      </c>
      <c r="O146" s="18">
        <v>1003989202.74</v>
      </c>
      <c r="P146" s="18">
        <v>2946604835.6999998</v>
      </c>
      <c r="Q146" s="18">
        <v>930685069.74000001</v>
      </c>
      <c r="R146" s="18">
        <v>73304133</v>
      </c>
      <c r="S146" s="18">
        <v>930685069.74000001</v>
      </c>
      <c r="T146" s="18">
        <v>0</v>
      </c>
      <c r="U146" s="18">
        <v>401471</v>
      </c>
    </row>
    <row r="147" spans="1:21" s="10" customFormat="1" ht="48" x14ac:dyDescent="0.2">
      <c r="A147" s="13" t="s">
        <v>259</v>
      </c>
      <c r="B147" s="13" t="s">
        <v>260</v>
      </c>
      <c r="C147" s="13" t="s">
        <v>274</v>
      </c>
      <c r="D147" s="13" t="s">
        <v>275</v>
      </c>
      <c r="E147" s="14">
        <v>21</v>
      </c>
      <c r="F147" s="15">
        <v>16830396406</v>
      </c>
      <c r="G147" s="15">
        <f t="shared" si="12"/>
        <v>0</v>
      </c>
      <c r="H147" s="15">
        <v>-2480000000</v>
      </c>
      <c r="I147" s="15">
        <v>14350396406</v>
      </c>
      <c r="J147" s="15">
        <v>11657920285.459999</v>
      </c>
      <c r="K147" s="15">
        <v>2692476120.54</v>
      </c>
      <c r="L147" s="16">
        <v>0</v>
      </c>
      <c r="M147" s="16">
        <v>11449321624.459999</v>
      </c>
      <c r="N147" s="15">
        <v>208598661</v>
      </c>
      <c r="O147" s="15">
        <v>6276332442</v>
      </c>
      <c r="P147" s="15">
        <v>5172989182.46</v>
      </c>
      <c r="Q147" s="15">
        <v>6145106026.3999996</v>
      </c>
      <c r="R147" s="15">
        <v>131226415.59999999</v>
      </c>
      <c r="S147" s="15">
        <v>6145106026.3999996</v>
      </c>
      <c r="T147" s="15">
        <v>0</v>
      </c>
      <c r="U147" s="15">
        <v>15089104</v>
      </c>
    </row>
    <row r="148" spans="1:21" s="10" customFormat="1" ht="12" x14ac:dyDescent="0.2">
      <c r="A148" s="13" t="s">
        <v>261</v>
      </c>
      <c r="B148" s="13" t="s">
        <v>262</v>
      </c>
      <c r="C148" s="13" t="s">
        <v>274</v>
      </c>
      <c r="D148" s="13" t="s">
        <v>275</v>
      </c>
      <c r="E148" s="14">
        <v>21</v>
      </c>
      <c r="F148" s="15">
        <v>16630396406</v>
      </c>
      <c r="G148" s="15">
        <f t="shared" si="12"/>
        <v>0</v>
      </c>
      <c r="H148" s="15">
        <v>-2290000000</v>
      </c>
      <c r="I148" s="15">
        <v>14340396406</v>
      </c>
      <c r="J148" s="15">
        <v>11647920285.459999</v>
      </c>
      <c r="K148" s="15">
        <v>2692476120.54</v>
      </c>
      <c r="L148" s="16">
        <v>0</v>
      </c>
      <c r="M148" s="16">
        <v>11439321624.459999</v>
      </c>
      <c r="N148" s="15">
        <v>208598661</v>
      </c>
      <c r="O148" s="15">
        <v>6276332442</v>
      </c>
      <c r="P148" s="15">
        <v>5162989182.46</v>
      </c>
      <c r="Q148" s="15">
        <v>6145106026.3999996</v>
      </c>
      <c r="R148" s="15">
        <v>131226415.59999999</v>
      </c>
      <c r="S148" s="15">
        <v>6145106026.3999996</v>
      </c>
      <c r="T148" s="15">
        <v>0</v>
      </c>
      <c r="U148" s="15">
        <v>14908576</v>
      </c>
    </row>
    <row r="149" spans="1:21" s="10" customFormat="1" ht="60" x14ac:dyDescent="0.2">
      <c r="A149" s="17" t="s">
        <v>263</v>
      </c>
      <c r="B149" s="17" t="s">
        <v>264</v>
      </c>
      <c r="C149" s="17" t="s">
        <v>274</v>
      </c>
      <c r="D149" s="17" t="s">
        <v>275</v>
      </c>
      <c r="E149" s="4">
        <v>21</v>
      </c>
      <c r="F149" s="18">
        <v>16630396406</v>
      </c>
      <c r="G149" s="18">
        <f t="shared" si="12"/>
        <v>0</v>
      </c>
      <c r="H149" s="18">
        <v>-2290000000</v>
      </c>
      <c r="I149" s="18">
        <v>14340396406</v>
      </c>
      <c r="J149" s="18">
        <v>11647920285.459999</v>
      </c>
      <c r="K149" s="18">
        <v>2692476120.54</v>
      </c>
      <c r="L149" s="19">
        <v>0</v>
      </c>
      <c r="M149" s="19">
        <v>11439321624.459999</v>
      </c>
      <c r="N149" s="18">
        <v>208598661</v>
      </c>
      <c r="O149" s="18">
        <v>6276332442</v>
      </c>
      <c r="P149" s="18">
        <v>5162989182.46</v>
      </c>
      <c r="Q149" s="18">
        <v>6145106026.3999996</v>
      </c>
      <c r="R149" s="18">
        <v>131226415.59999999</v>
      </c>
      <c r="S149" s="18">
        <v>6145106026.3999996</v>
      </c>
      <c r="T149" s="18">
        <v>0</v>
      </c>
      <c r="U149" s="18">
        <v>14908576</v>
      </c>
    </row>
    <row r="150" spans="1:21" s="10" customFormat="1" ht="12" x14ac:dyDescent="0.2">
      <c r="A150" s="13" t="s">
        <v>265</v>
      </c>
      <c r="B150" s="13" t="s">
        <v>231</v>
      </c>
      <c r="C150" s="13" t="s">
        <v>274</v>
      </c>
      <c r="D150" s="13" t="s">
        <v>275</v>
      </c>
      <c r="E150" s="14">
        <v>21</v>
      </c>
      <c r="F150" s="15">
        <v>200000000</v>
      </c>
      <c r="G150" s="15">
        <f t="shared" si="12"/>
        <v>0</v>
      </c>
      <c r="H150" s="15">
        <v>-190000000</v>
      </c>
      <c r="I150" s="15">
        <v>10000000</v>
      </c>
      <c r="J150" s="15">
        <v>10000000</v>
      </c>
      <c r="K150" s="15">
        <v>0</v>
      </c>
      <c r="L150" s="16">
        <v>0</v>
      </c>
      <c r="M150" s="16">
        <v>10000000</v>
      </c>
      <c r="N150" s="15">
        <v>0</v>
      </c>
      <c r="O150" s="15">
        <v>0</v>
      </c>
      <c r="P150" s="15">
        <v>10000000</v>
      </c>
      <c r="Q150" s="15">
        <v>0</v>
      </c>
      <c r="R150" s="15">
        <v>0</v>
      </c>
      <c r="S150" s="15">
        <v>0</v>
      </c>
      <c r="T150" s="15">
        <v>0</v>
      </c>
      <c r="U150" s="15">
        <v>180528</v>
      </c>
    </row>
    <row r="151" spans="1:21" s="10" customFormat="1" ht="36" x14ac:dyDescent="0.2">
      <c r="A151" s="17" t="s">
        <v>266</v>
      </c>
      <c r="B151" s="17" t="s">
        <v>267</v>
      </c>
      <c r="C151" s="17" t="s">
        <v>274</v>
      </c>
      <c r="D151" s="17" t="s">
        <v>275</v>
      </c>
      <c r="E151" s="4">
        <v>21</v>
      </c>
      <c r="F151" s="18">
        <v>200000000</v>
      </c>
      <c r="G151" s="18">
        <f t="shared" si="12"/>
        <v>0</v>
      </c>
      <c r="H151" s="18">
        <v>-190000000</v>
      </c>
      <c r="I151" s="18">
        <v>10000000</v>
      </c>
      <c r="J151" s="18">
        <v>10000000</v>
      </c>
      <c r="K151" s="18">
        <v>0</v>
      </c>
      <c r="L151" s="19">
        <v>0</v>
      </c>
      <c r="M151" s="19">
        <v>10000000</v>
      </c>
      <c r="N151" s="18">
        <v>0</v>
      </c>
      <c r="O151" s="18">
        <v>0</v>
      </c>
      <c r="P151" s="18">
        <v>10000000</v>
      </c>
      <c r="Q151" s="18">
        <v>0</v>
      </c>
      <c r="R151" s="18">
        <v>0</v>
      </c>
      <c r="S151" s="18">
        <v>0</v>
      </c>
      <c r="T151" s="18">
        <v>0</v>
      </c>
      <c r="U151" s="18">
        <v>180528</v>
      </c>
    </row>
    <row r="154" spans="1:21" x14ac:dyDescent="0.25">
      <c r="J154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W158"/>
  <sheetViews>
    <sheetView showGridLines="0" zoomScaleNormal="100" workbookViewId="0">
      <pane xSplit="1" ySplit="5" topLeftCell="B150" activePane="bottomRight" state="frozen"/>
      <selection pane="topRight" activeCell="H1" sqref="H1"/>
      <selection pane="bottomLeft" activeCell="A2" sqref="A2"/>
      <selection pane="bottomRight" activeCell="M155" sqref="M155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4.285156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2" width="12" style="1" bestFit="1" customWidth="1"/>
    <col min="23" max="23" width="15.85546875" style="1" bestFit="1" customWidth="1"/>
    <col min="24" max="216" width="11.42578125" style="1"/>
    <col min="217" max="217" width="2.85546875" style="1" customWidth="1"/>
    <col min="218" max="221" width="2.7109375" style="1" customWidth="1"/>
    <col min="222" max="222" width="2.85546875" style="1" customWidth="1"/>
    <col min="223" max="225" width="2.7109375" style="1" customWidth="1"/>
    <col min="226" max="226" width="2.42578125" style="1" customWidth="1"/>
    <col min="227" max="227" width="0.28515625" style="1" customWidth="1"/>
    <col min="228" max="228" width="1" style="1" customWidth="1"/>
    <col min="229" max="229" width="1.5703125" style="1" customWidth="1"/>
    <col min="230" max="242" width="2.7109375" style="1" customWidth="1"/>
    <col min="243" max="243" width="2.42578125" style="1" customWidth="1"/>
    <col min="244" max="244" width="0.28515625" style="1" customWidth="1"/>
    <col min="245" max="245" width="1.85546875" style="1" customWidth="1"/>
    <col min="246" max="246" width="0.85546875" style="1" customWidth="1"/>
    <col min="247" max="250" width="2.7109375" style="1" customWidth="1"/>
    <col min="251" max="251" width="3.28515625" style="1" customWidth="1"/>
    <col min="252" max="252" width="3.140625" style="1" customWidth="1"/>
    <col min="253" max="254" width="2.7109375" style="1" customWidth="1"/>
    <col min="255" max="256" width="0.85546875" style="1" customWidth="1"/>
    <col min="257" max="257" width="1" style="1" customWidth="1"/>
    <col min="258" max="260" width="10.85546875" style="1" customWidth="1"/>
    <col min="261" max="261" width="3.85546875" style="1" customWidth="1"/>
    <col min="262" max="262" width="7" style="1" customWidth="1"/>
    <col min="263" max="263" width="6.85546875" style="1" customWidth="1"/>
    <col min="264" max="264" width="4" style="1" customWidth="1"/>
    <col min="265" max="272" width="10.85546875" style="1" customWidth="1"/>
    <col min="273" max="273" width="0.5703125" style="1" customWidth="1"/>
    <col min="274" max="472" width="11.42578125" style="1"/>
    <col min="473" max="473" width="2.85546875" style="1" customWidth="1"/>
    <col min="474" max="477" width="2.7109375" style="1" customWidth="1"/>
    <col min="478" max="478" width="2.85546875" style="1" customWidth="1"/>
    <col min="479" max="481" width="2.7109375" style="1" customWidth="1"/>
    <col min="482" max="482" width="2.42578125" style="1" customWidth="1"/>
    <col min="483" max="483" width="0.28515625" style="1" customWidth="1"/>
    <col min="484" max="484" width="1" style="1" customWidth="1"/>
    <col min="485" max="485" width="1.5703125" style="1" customWidth="1"/>
    <col min="486" max="498" width="2.7109375" style="1" customWidth="1"/>
    <col min="499" max="499" width="2.42578125" style="1" customWidth="1"/>
    <col min="500" max="500" width="0.28515625" style="1" customWidth="1"/>
    <col min="501" max="501" width="1.85546875" style="1" customWidth="1"/>
    <col min="502" max="502" width="0.85546875" style="1" customWidth="1"/>
    <col min="503" max="506" width="2.7109375" style="1" customWidth="1"/>
    <col min="507" max="507" width="3.28515625" style="1" customWidth="1"/>
    <col min="508" max="508" width="3.140625" style="1" customWidth="1"/>
    <col min="509" max="510" width="2.7109375" style="1" customWidth="1"/>
    <col min="511" max="512" width="0.85546875" style="1" customWidth="1"/>
    <col min="513" max="513" width="1" style="1" customWidth="1"/>
    <col min="514" max="516" width="10.85546875" style="1" customWidth="1"/>
    <col min="517" max="517" width="3.85546875" style="1" customWidth="1"/>
    <col min="518" max="518" width="7" style="1" customWidth="1"/>
    <col min="519" max="519" width="6.85546875" style="1" customWidth="1"/>
    <col min="520" max="520" width="4" style="1" customWidth="1"/>
    <col min="521" max="528" width="10.85546875" style="1" customWidth="1"/>
    <col min="529" max="529" width="0.5703125" style="1" customWidth="1"/>
    <col min="530" max="728" width="11.42578125" style="1"/>
    <col min="729" max="729" width="2.85546875" style="1" customWidth="1"/>
    <col min="730" max="733" width="2.7109375" style="1" customWidth="1"/>
    <col min="734" max="734" width="2.85546875" style="1" customWidth="1"/>
    <col min="735" max="737" width="2.7109375" style="1" customWidth="1"/>
    <col min="738" max="738" width="2.42578125" style="1" customWidth="1"/>
    <col min="739" max="739" width="0.28515625" style="1" customWidth="1"/>
    <col min="740" max="740" width="1" style="1" customWidth="1"/>
    <col min="741" max="741" width="1.5703125" style="1" customWidth="1"/>
    <col min="742" max="754" width="2.7109375" style="1" customWidth="1"/>
    <col min="755" max="755" width="2.42578125" style="1" customWidth="1"/>
    <col min="756" max="756" width="0.28515625" style="1" customWidth="1"/>
    <col min="757" max="757" width="1.85546875" style="1" customWidth="1"/>
    <col min="758" max="758" width="0.85546875" style="1" customWidth="1"/>
    <col min="759" max="762" width="2.7109375" style="1" customWidth="1"/>
    <col min="763" max="763" width="3.28515625" style="1" customWidth="1"/>
    <col min="764" max="764" width="3.140625" style="1" customWidth="1"/>
    <col min="765" max="766" width="2.7109375" style="1" customWidth="1"/>
    <col min="767" max="768" width="0.85546875" style="1" customWidth="1"/>
    <col min="769" max="769" width="1" style="1" customWidth="1"/>
    <col min="770" max="772" width="10.85546875" style="1" customWidth="1"/>
    <col min="773" max="773" width="3.85546875" style="1" customWidth="1"/>
    <col min="774" max="774" width="7" style="1" customWidth="1"/>
    <col min="775" max="775" width="6.85546875" style="1" customWidth="1"/>
    <col min="776" max="776" width="4" style="1" customWidth="1"/>
    <col min="777" max="784" width="10.85546875" style="1" customWidth="1"/>
    <col min="785" max="785" width="0.5703125" style="1" customWidth="1"/>
    <col min="786" max="984" width="11.42578125" style="1"/>
    <col min="985" max="985" width="2.85546875" style="1" customWidth="1"/>
    <col min="986" max="989" width="2.7109375" style="1" customWidth="1"/>
    <col min="990" max="990" width="2.85546875" style="1" customWidth="1"/>
    <col min="991" max="993" width="2.7109375" style="1" customWidth="1"/>
    <col min="994" max="994" width="2.42578125" style="1" customWidth="1"/>
    <col min="995" max="995" width="0.28515625" style="1" customWidth="1"/>
    <col min="996" max="996" width="1" style="1" customWidth="1"/>
    <col min="997" max="997" width="1.5703125" style="1" customWidth="1"/>
    <col min="998" max="1010" width="2.7109375" style="1" customWidth="1"/>
    <col min="1011" max="1011" width="2.42578125" style="1" customWidth="1"/>
    <col min="1012" max="1012" width="0.28515625" style="1" customWidth="1"/>
    <col min="1013" max="1013" width="1.85546875" style="1" customWidth="1"/>
    <col min="1014" max="1014" width="0.85546875" style="1" customWidth="1"/>
    <col min="1015" max="1018" width="2.7109375" style="1" customWidth="1"/>
    <col min="1019" max="1019" width="3.28515625" style="1" customWidth="1"/>
    <col min="1020" max="1020" width="3.140625" style="1" customWidth="1"/>
    <col min="1021" max="1022" width="2.7109375" style="1" customWidth="1"/>
    <col min="1023" max="1024" width="0.85546875" style="1" customWidth="1"/>
    <col min="1025" max="1025" width="1" style="1" customWidth="1"/>
    <col min="1026" max="1028" width="10.85546875" style="1" customWidth="1"/>
    <col min="1029" max="1029" width="3.85546875" style="1" customWidth="1"/>
    <col min="1030" max="1030" width="7" style="1" customWidth="1"/>
    <col min="1031" max="1031" width="6.85546875" style="1" customWidth="1"/>
    <col min="1032" max="1032" width="4" style="1" customWidth="1"/>
    <col min="1033" max="1040" width="10.85546875" style="1" customWidth="1"/>
    <col min="1041" max="1041" width="0.5703125" style="1" customWidth="1"/>
    <col min="1042" max="1240" width="11.42578125" style="1"/>
    <col min="1241" max="1241" width="2.85546875" style="1" customWidth="1"/>
    <col min="1242" max="1245" width="2.7109375" style="1" customWidth="1"/>
    <col min="1246" max="1246" width="2.85546875" style="1" customWidth="1"/>
    <col min="1247" max="1249" width="2.7109375" style="1" customWidth="1"/>
    <col min="1250" max="1250" width="2.42578125" style="1" customWidth="1"/>
    <col min="1251" max="1251" width="0.28515625" style="1" customWidth="1"/>
    <col min="1252" max="1252" width="1" style="1" customWidth="1"/>
    <col min="1253" max="1253" width="1.5703125" style="1" customWidth="1"/>
    <col min="1254" max="1266" width="2.7109375" style="1" customWidth="1"/>
    <col min="1267" max="1267" width="2.42578125" style="1" customWidth="1"/>
    <col min="1268" max="1268" width="0.28515625" style="1" customWidth="1"/>
    <col min="1269" max="1269" width="1.85546875" style="1" customWidth="1"/>
    <col min="1270" max="1270" width="0.85546875" style="1" customWidth="1"/>
    <col min="1271" max="1274" width="2.7109375" style="1" customWidth="1"/>
    <col min="1275" max="1275" width="3.28515625" style="1" customWidth="1"/>
    <col min="1276" max="1276" width="3.140625" style="1" customWidth="1"/>
    <col min="1277" max="1278" width="2.7109375" style="1" customWidth="1"/>
    <col min="1279" max="1280" width="0.85546875" style="1" customWidth="1"/>
    <col min="1281" max="1281" width="1" style="1" customWidth="1"/>
    <col min="1282" max="1284" width="10.85546875" style="1" customWidth="1"/>
    <col min="1285" max="1285" width="3.85546875" style="1" customWidth="1"/>
    <col min="1286" max="1286" width="7" style="1" customWidth="1"/>
    <col min="1287" max="1287" width="6.85546875" style="1" customWidth="1"/>
    <col min="1288" max="1288" width="4" style="1" customWidth="1"/>
    <col min="1289" max="1296" width="10.85546875" style="1" customWidth="1"/>
    <col min="1297" max="1297" width="0.5703125" style="1" customWidth="1"/>
    <col min="1298" max="1496" width="11.42578125" style="1"/>
    <col min="1497" max="1497" width="2.85546875" style="1" customWidth="1"/>
    <col min="1498" max="1501" width="2.7109375" style="1" customWidth="1"/>
    <col min="1502" max="1502" width="2.85546875" style="1" customWidth="1"/>
    <col min="1503" max="1505" width="2.7109375" style="1" customWidth="1"/>
    <col min="1506" max="1506" width="2.42578125" style="1" customWidth="1"/>
    <col min="1507" max="1507" width="0.28515625" style="1" customWidth="1"/>
    <col min="1508" max="1508" width="1" style="1" customWidth="1"/>
    <col min="1509" max="1509" width="1.5703125" style="1" customWidth="1"/>
    <col min="1510" max="1522" width="2.7109375" style="1" customWidth="1"/>
    <col min="1523" max="1523" width="2.42578125" style="1" customWidth="1"/>
    <col min="1524" max="1524" width="0.28515625" style="1" customWidth="1"/>
    <col min="1525" max="1525" width="1.85546875" style="1" customWidth="1"/>
    <col min="1526" max="1526" width="0.85546875" style="1" customWidth="1"/>
    <col min="1527" max="1530" width="2.7109375" style="1" customWidth="1"/>
    <col min="1531" max="1531" width="3.28515625" style="1" customWidth="1"/>
    <col min="1532" max="1532" width="3.140625" style="1" customWidth="1"/>
    <col min="1533" max="1534" width="2.7109375" style="1" customWidth="1"/>
    <col min="1535" max="1536" width="0.85546875" style="1" customWidth="1"/>
    <col min="1537" max="1537" width="1" style="1" customWidth="1"/>
    <col min="1538" max="1540" width="10.85546875" style="1" customWidth="1"/>
    <col min="1541" max="1541" width="3.85546875" style="1" customWidth="1"/>
    <col min="1542" max="1542" width="7" style="1" customWidth="1"/>
    <col min="1543" max="1543" width="6.85546875" style="1" customWidth="1"/>
    <col min="1544" max="1544" width="4" style="1" customWidth="1"/>
    <col min="1545" max="1552" width="10.85546875" style="1" customWidth="1"/>
    <col min="1553" max="1553" width="0.5703125" style="1" customWidth="1"/>
    <col min="1554" max="1752" width="11.42578125" style="1"/>
    <col min="1753" max="1753" width="2.85546875" style="1" customWidth="1"/>
    <col min="1754" max="1757" width="2.7109375" style="1" customWidth="1"/>
    <col min="1758" max="1758" width="2.85546875" style="1" customWidth="1"/>
    <col min="1759" max="1761" width="2.7109375" style="1" customWidth="1"/>
    <col min="1762" max="1762" width="2.42578125" style="1" customWidth="1"/>
    <col min="1763" max="1763" width="0.28515625" style="1" customWidth="1"/>
    <col min="1764" max="1764" width="1" style="1" customWidth="1"/>
    <col min="1765" max="1765" width="1.5703125" style="1" customWidth="1"/>
    <col min="1766" max="1778" width="2.7109375" style="1" customWidth="1"/>
    <col min="1779" max="1779" width="2.42578125" style="1" customWidth="1"/>
    <col min="1780" max="1780" width="0.28515625" style="1" customWidth="1"/>
    <col min="1781" max="1781" width="1.85546875" style="1" customWidth="1"/>
    <col min="1782" max="1782" width="0.85546875" style="1" customWidth="1"/>
    <col min="1783" max="1786" width="2.7109375" style="1" customWidth="1"/>
    <col min="1787" max="1787" width="3.28515625" style="1" customWidth="1"/>
    <col min="1788" max="1788" width="3.140625" style="1" customWidth="1"/>
    <col min="1789" max="1790" width="2.7109375" style="1" customWidth="1"/>
    <col min="1791" max="1792" width="0.85546875" style="1" customWidth="1"/>
    <col min="1793" max="1793" width="1" style="1" customWidth="1"/>
    <col min="1794" max="1796" width="10.85546875" style="1" customWidth="1"/>
    <col min="1797" max="1797" width="3.85546875" style="1" customWidth="1"/>
    <col min="1798" max="1798" width="7" style="1" customWidth="1"/>
    <col min="1799" max="1799" width="6.85546875" style="1" customWidth="1"/>
    <col min="1800" max="1800" width="4" style="1" customWidth="1"/>
    <col min="1801" max="1808" width="10.85546875" style="1" customWidth="1"/>
    <col min="1809" max="1809" width="0.5703125" style="1" customWidth="1"/>
    <col min="1810" max="2008" width="11.42578125" style="1"/>
    <col min="2009" max="2009" width="2.85546875" style="1" customWidth="1"/>
    <col min="2010" max="2013" width="2.7109375" style="1" customWidth="1"/>
    <col min="2014" max="2014" width="2.85546875" style="1" customWidth="1"/>
    <col min="2015" max="2017" width="2.7109375" style="1" customWidth="1"/>
    <col min="2018" max="2018" width="2.42578125" style="1" customWidth="1"/>
    <col min="2019" max="2019" width="0.28515625" style="1" customWidth="1"/>
    <col min="2020" max="2020" width="1" style="1" customWidth="1"/>
    <col min="2021" max="2021" width="1.5703125" style="1" customWidth="1"/>
    <col min="2022" max="2034" width="2.7109375" style="1" customWidth="1"/>
    <col min="2035" max="2035" width="2.42578125" style="1" customWidth="1"/>
    <col min="2036" max="2036" width="0.28515625" style="1" customWidth="1"/>
    <col min="2037" max="2037" width="1.85546875" style="1" customWidth="1"/>
    <col min="2038" max="2038" width="0.85546875" style="1" customWidth="1"/>
    <col min="2039" max="2042" width="2.7109375" style="1" customWidth="1"/>
    <col min="2043" max="2043" width="3.28515625" style="1" customWidth="1"/>
    <col min="2044" max="2044" width="3.140625" style="1" customWidth="1"/>
    <col min="2045" max="2046" width="2.7109375" style="1" customWidth="1"/>
    <col min="2047" max="2048" width="0.85546875" style="1" customWidth="1"/>
    <col min="2049" max="2049" width="1" style="1" customWidth="1"/>
    <col min="2050" max="2052" width="10.85546875" style="1" customWidth="1"/>
    <col min="2053" max="2053" width="3.85546875" style="1" customWidth="1"/>
    <col min="2054" max="2054" width="7" style="1" customWidth="1"/>
    <col min="2055" max="2055" width="6.85546875" style="1" customWidth="1"/>
    <col min="2056" max="2056" width="4" style="1" customWidth="1"/>
    <col min="2057" max="2064" width="10.85546875" style="1" customWidth="1"/>
    <col min="2065" max="2065" width="0.5703125" style="1" customWidth="1"/>
    <col min="2066" max="2264" width="11.42578125" style="1"/>
    <col min="2265" max="2265" width="2.85546875" style="1" customWidth="1"/>
    <col min="2266" max="2269" width="2.7109375" style="1" customWidth="1"/>
    <col min="2270" max="2270" width="2.85546875" style="1" customWidth="1"/>
    <col min="2271" max="2273" width="2.7109375" style="1" customWidth="1"/>
    <col min="2274" max="2274" width="2.42578125" style="1" customWidth="1"/>
    <col min="2275" max="2275" width="0.28515625" style="1" customWidth="1"/>
    <col min="2276" max="2276" width="1" style="1" customWidth="1"/>
    <col min="2277" max="2277" width="1.5703125" style="1" customWidth="1"/>
    <col min="2278" max="2290" width="2.7109375" style="1" customWidth="1"/>
    <col min="2291" max="2291" width="2.42578125" style="1" customWidth="1"/>
    <col min="2292" max="2292" width="0.28515625" style="1" customWidth="1"/>
    <col min="2293" max="2293" width="1.85546875" style="1" customWidth="1"/>
    <col min="2294" max="2294" width="0.85546875" style="1" customWidth="1"/>
    <col min="2295" max="2298" width="2.7109375" style="1" customWidth="1"/>
    <col min="2299" max="2299" width="3.28515625" style="1" customWidth="1"/>
    <col min="2300" max="2300" width="3.140625" style="1" customWidth="1"/>
    <col min="2301" max="2302" width="2.7109375" style="1" customWidth="1"/>
    <col min="2303" max="2304" width="0.85546875" style="1" customWidth="1"/>
    <col min="2305" max="2305" width="1" style="1" customWidth="1"/>
    <col min="2306" max="2308" width="10.85546875" style="1" customWidth="1"/>
    <col min="2309" max="2309" width="3.85546875" style="1" customWidth="1"/>
    <col min="2310" max="2310" width="7" style="1" customWidth="1"/>
    <col min="2311" max="2311" width="6.85546875" style="1" customWidth="1"/>
    <col min="2312" max="2312" width="4" style="1" customWidth="1"/>
    <col min="2313" max="2320" width="10.85546875" style="1" customWidth="1"/>
    <col min="2321" max="2321" width="0.5703125" style="1" customWidth="1"/>
    <col min="2322" max="2520" width="11.42578125" style="1"/>
    <col min="2521" max="2521" width="2.85546875" style="1" customWidth="1"/>
    <col min="2522" max="2525" width="2.7109375" style="1" customWidth="1"/>
    <col min="2526" max="2526" width="2.85546875" style="1" customWidth="1"/>
    <col min="2527" max="2529" width="2.7109375" style="1" customWidth="1"/>
    <col min="2530" max="2530" width="2.42578125" style="1" customWidth="1"/>
    <col min="2531" max="2531" width="0.28515625" style="1" customWidth="1"/>
    <col min="2532" max="2532" width="1" style="1" customWidth="1"/>
    <col min="2533" max="2533" width="1.5703125" style="1" customWidth="1"/>
    <col min="2534" max="2546" width="2.7109375" style="1" customWidth="1"/>
    <col min="2547" max="2547" width="2.42578125" style="1" customWidth="1"/>
    <col min="2548" max="2548" width="0.28515625" style="1" customWidth="1"/>
    <col min="2549" max="2549" width="1.85546875" style="1" customWidth="1"/>
    <col min="2550" max="2550" width="0.85546875" style="1" customWidth="1"/>
    <col min="2551" max="2554" width="2.7109375" style="1" customWidth="1"/>
    <col min="2555" max="2555" width="3.28515625" style="1" customWidth="1"/>
    <col min="2556" max="2556" width="3.140625" style="1" customWidth="1"/>
    <col min="2557" max="2558" width="2.7109375" style="1" customWidth="1"/>
    <col min="2559" max="2560" width="0.85546875" style="1" customWidth="1"/>
    <col min="2561" max="2561" width="1" style="1" customWidth="1"/>
    <col min="2562" max="2564" width="10.85546875" style="1" customWidth="1"/>
    <col min="2565" max="2565" width="3.85546875" style="1" customWidth="1"/>
    <col min="2566" max="2566" width="7" style="1" customWidth="1"/>
    <col min="2567" max="2567" width="6.85546875" style="1" customWidth="1"/>
    <col min="2568" max="2568" width="4" style="1" customWidth="1"/>
    <col min="2569" max="2576" width="10.85546875" style="1" customWidth="1"/>
    <col min="2577" max="2577" width="0.5703125" style="1" customWidth="1"/>
    <col min="2578" max="2776" width="11.42578125" style="1"/>
    <col min="2777" max="2777" width="2.85546875" style="1" customWidth="1"/>
    <col min="2778" max="2781" width="2.7109375" style="1" customWidth="1"/>
    <col min="2782" max="2782" width="2.85546875" style="1" customWidth="1"/>
    <col min="2783" max="2785" width="2.7109375" style="1" customWidth="1"/>
    <col min="2786" max="2786" width="2.42578125" style="1" customWidth="1"/>
    <col min="2787" max="2787" width="0.28515625" style="1" customWidth="1"/>
    <col min="2788" max="2788" width="1" style="1" customWidth="1"/>
    <col min="2789" max="2789" width="1.5703125" style="1" customWidth="1"/>
    <col min="2790" max="2802" width="2.7109375" style="1" customWidth="1"/>
    <col min="2803" max="2803" width="2.42578125" style="1" customWidth="1"/>
    <col min="2804" max="2804" width="0.28515625" style="1" customWidth="1"/>
    <col min="2805" max="2805" width="1.85546875" style="1" customWidth="1"/>
    <col min="2806" max="2806" width="0.85546875" style="1" customWidth="1"/>
    <col min="2807" max="2810" width="2.7109375" style="1" customWidth="1"/>
    <col min="2811" max="2811" width="3.28515625" style="1" customWidth="1"/>
    <col min="2812" max="2812" width="3.140625" style="1" customWidth="1"/>
    <col min="2813" max="2814" width="2.7109375" style="1" customWidth="1"/>
    <col min="2815" max="2816" width="0.85546875" style="1" customWidth="1"/>
    <col min="2817" max="2817" width="1" style="1" customWidth="1"/>
    <col min="2818" max="2820" width="10.85546875" style="1" customWidth="1"/>
    <col min="2821" max="2821" width="3.85546875" style="1" customWidth="1"/>
    <col min="2822" max="2822" width="7" style="1" customWidth="1"/>
    <col min="2823" max="2823" width="6.85546875" style="1" customWidth="1"/>
    <col min="2824" max="2824" width="4" style="1" customWidth="1"/>
    <col min="2825" max="2832" width="10.85546875" style="1" customWidth="1"/>
    <col min="2833" max="2833" width="0.5703125" style="1" customWidth="1"/>
    <col min="2834" max="3032" width="11.42578125" style="1"/>
    <col min="3033" max="3033" width="2.85546875" style="1" customWidth="1"/>
    <col min="3034" max="3037" width="2.7109375" style="1" customWidth="1"/>
    <col min="3038" max="3038" width="2.85546875" style="1" customWidth="1"/>
    <col min="3039" max="3041" width="2.7109375" style="1" customWidth="1"/>
    <col min="3042" max="3042" width="2.42578125" style="1" customWidth="1"/>
    <col min="3043" max="3043" width="0.28515625" style="1" customWidth="1"/>
    <col min="3044" max="3044" width="1" style="1" customWidth="1"/>
    <col min="3045" max="3045" width="1.5703125" style="1" customWidth="1"/>
    <col min="3046" max="3058" width="2.7109375" style="1" customWidth="1"/>
    <col min="3059" max="3059" width="2.42578125" style="1" customWidth="1"/>
    <col min="3060" max="3060" width="0.28515625" style="1" customWidth="1"/>
    <col min="3061" max="3061" width="1.85546875" style="1" customWidth="1"/>
    <col min="3062" max="3062" width="0.85546875" style="1" customWidth="1"/>
    <col min="3063" max="3066" width="2.7109375" style="1" customWidth="1"/>
    <col min="3067" max="3067" width="3.28515625" style="1" customWidth="1"/>
    <col min="3068" max="3068" width="3.140625" style="1" customWidth="1"/>
    <col min="3069" max="3070" width="2.7109375" style="1" customWidth="1"/>
    <col min="3071" max="3072" width="0.85546875" style="1" customWidth="1"/>
    <col min="3073" max="3073" width="1" style="1" customWidth="1"/>
    <col min="3074" max="3076" width="10.85546875" style="1" customWidth="1"/>
    <col min="3077" max="3077" width="3.85546875" style="1" customWidth="1"/>
    <col min="3078" max="3078" width="7" style="1" customWidth="1"/>
    <col min="3079" max="3079" width="6.85546875" style="1" customWidth="1"/>
    <col min="3080" max="3080" width="4" style="1" customWidth="1"/>
    <col min="3081" max="3088" width="10.85546875" style="1" customWidth="1"/>
    <col min="3089" max="3089" width="0.5703125" style="1" customWidth="1"/>
    <col min="3090" max="3288" width="11.42578125" style="1"/>
    <col min="3289" max="3289" width="2.85546875" style="1" customWidth="1"/>
    <col min="3290" max="3293" width="2.7109375" style="1" customWidth="1"/>
    <col min="3294" max="3294" width="2.85546875" style="1" customWidth="1"/>
    <col min="3295" max="3297" width="2.7109375" style="1" customWidth="1"/>
    <col min="3298" max="3298" width="2.42578125" style="1" customWidth="1"/>
    <col min="3299" max="3299" width="0.28515625" style="1" customWidth="1"/>
    <col min="3300" max="3300" width="1" style="1" customWidth="1"/>
    <col min="3301" max="3301" width="1.5703125" style="1" customWidth="1"/>
    <col min="3302" max="3314" width="2.7109375" style="1" customWidth="1"/>
    <col min="3315" max="3315" width="2.42578125" style="1" customWidth="1"/>
    <col min="3316" max="3316" width="0.28515625" style="1" customWidth="1"/>
    <col min="3317" max="3317" width="1.85546875" style="1" customWidth="1"/>
    <col min="3318" max="3318" width="0.85546875" style="1" customWidth="1"/>
    <col min="3319" max="3322" width="2.7109375" style="1" customWidth="1"/>
    <col min="3323" max="3323" width="3.28515625" style="1" customWidth="1"/>
    <col min="3324" max="3324" width="3.140625" style="1" customWidth="1"/>
    <col min="3325" max="3326" width="2.7109375" style="1" customWidth="1"/>
    <col min="3327" max="3328" width="0.85546875" style="1" customWidth="1"/>
    <col min="3329" max="3329" width="1" style="1" customWidth="1"/>
    <col min="3330" max="3332" width="10.85546875" style="1" customWidth="1"/>
    <col min="3333" max="3333" width="3.85546875" style="1" customWidth="1"/>
    <col min="3334" max="3334" width="7" style="1" customWidth="1"/>
    <col min="3335" max="3335" width="6.85546875" style="1" customWidth="1"/>
    <col min="3336" max="3336" width="4" style="1" customWidth="1"/>
    <col min="3337" max="3344" width="10.85546875" style="1" customWidth="1"/>
    <col min="3345" max="3345" width="0.5703125" style="1" customWidth="1"/>
    <col min="3346" max="3544" width="11.42578125" style="1"/>
    <col min="3545" max="3545" width="2.85546875" style="1" customWidth="1"/>
    <col min="3546" max="3549" width="2.7109375" style="1" customWidth="1"/>
    <col min="3550" max="3550" width="2.85546875" style="1" customWidth="1"/>
    <col min="3551" max="3553" width="2.7109375" style="1" customWidth="1"/>
    <col min="3554" max="3554" width="2.42578125" style="1" customWidth="1"/>
    <col min="3555" max="3555" width="0.28515625" style="1" customWidth="1"/>
    <col min="3556" max="3556" width="1" style="1" customWidth="1"/>
    <col min="3557" max="3557" width="1.5703125" style="1" customWidth="1"/>
    <col min="3558" max="3570" width="2.7109375" style="1" customWidth="1"/>
    <col min="3571" max="3571" width="2.42578125" style="1" customWidth="1"/>
    <col min="3572" max="3572" width="0.28515625" style="1" customWidth="1"/>
    <col min="3573" max="3573" width="1.85546875" style="1" customWidth="1"/>
    <col min="3574" max="3574" width="0.85546875" style="1" customWidth="1"/>
    <col min="3575" max="3578" width="2.7109375" style="1" customWidth="1"/>
    <col min="3579" max="3579" width="3.28515625" style="1" customWidth="1"/>
    <col min="3580" max="3580" width="3.140625" style="1" customWidth="1"/>
    <col min="3581" max="3582" width="2.7109375" style="1" customWidth="1"/>
    <col min="3583" max="3584" width="0.85546875" style="1" customWidth="1"/>
    <col min="3585" max="3585" width="1" style="1" customWidth="1"/>
    <col min="3586" max="3588" width="10.85546875" style="1" customWidth="1"/>
    <col min="3589" max="3589" width="3.85546875" style="1" customWidth="1"/>
    <col min="3590" max="3590" width="7" style="1" customWidth="1"/>
    <col min="3591" max="3591" width="6.85546875" style="1" customWidth="1"/>
    <col min="3592" max="3592" width="4" style="1" customWidth="1"/>
    <col min="3593" max="3600" width="10.85546875" style="1" customWidth="1"/>
    <col min="3601" max="3601" width="0.5703125" style="1" customWidth="1"/>
    <col min="3602" max="3800" width="11.42578125" style="1"/>
    <col min="3801" max="3801" width="2.85546875" style="1" customWidth="1"/>
    <col min="3802" max="3805" width="2.7109375" style="1" customWidth="1"/>
    <col min="3806" max="3806" width="2.85546875" style="1" customWidth="1"/>
    <col min="3807" max="3809" width="2.7109375" style="1" customWidth="1"/>
    <col min="3810" max="3810" width="2.42578125" style="1" customWidth="1"/>
    <col min="3811" max="3811" width="0.28515625" style="1" customWidth="1"/>
    <col min="3812" max="3812" width="1" style="1" customWidth="1"/>
    <col min="3813" max="3813" width="1.5703125" style="1" customWidth="1"/>
    <col min="3814" max="3826" width="2.7109375" style="1" customWidth="1"/>
    <col min="3827" max="3827" width="2.42578125" style="1" customWidth="1"/>
    <col min="3828" max="3828" width="0.28515625" style="1" customWidth="1"/>
    <col min="3829" max="3829" width="1.85546875" style="1" customWidth="1"/>
    <col min="3830" max="3830" width="0.85546875" style="1" customWidth="1"/>
    <col min="3831" max="3834" width="2.7109375" style="1" customWidth="1"/>
    <col min="3835" max="3835" width="3.28515625" style="1" customWidth="1"/>
    <col min="3836" max="3836" width="3.140625" style="1" customWidth="1"/>
    <col min="3837" max="3838" width="2.7109375" style="1" customWidth="1"/>
    <col min="3839" max="3840" width="0.85546875" style="1" customWidth="1"/>
    <col min="3841" max="3841" width="1" style="1" customWidth="1"/>
    <col min="3842" max="3844" width="10.85546875" style="1" customWidth="1"/>
    <col min="3845" max="3845" width="3.85546875" style="1" customWidth="1"/>
    <col min="3846" max="3846" width="7" style="1" customWidth="1"/>
    <col min="3847" max="3847" width="6.85546875" style="1" customWidth="1"/>
    <col min="3848" max="3848" width="4" style="1" customWidth="1"/>
    <col min="3849" max="3856" width="10.85546875" style="1" customWidth="1"/>
    <col min="3857" max="3857" width="0.5703125" style="1" customWidth="1"/>
    <col min="3858" max="4056" width="11.42578125" style="1"/>
    <col min="4057" max="4057" width="2.85546875" style="1" customWidth="1"/>
    <col min="4058" max="4061" width="2.7109375" style="1" customWidth="1"/>
    <col min="4062" max="4062" width="2.85546875" style="1" customWidth="1"/>
    <col min="4063" max="4065" width="2.7109375" style="1" customWidth="1"/>
    <col min="4066" max="4066" width="2.42578125" style="1" customWidth="1"/>
    <col min="4067" max="4067" width="0.28515625" style="1" customWidth="1"/>
    <col min="4068" max="4068" width="1" style="1" customWidth="1"/>
    <col min="4069" max="4069" width="1.5703125" style="1" customWidth="1"/>
    <col min="4070" max="4082" width="2.7109375" style="1" customWidth="1"/>
    <col min="4083" max="4083" width="2.42578125" style="1" customWidth="1"/>
    <col min="4084" max="4084" width="0.28515625" style="1" customWidth="1"/>
    <col min="4085" max="4085" width="1.85546875" style="1" customWidth="1"/>
    <col min="4086" max="4086" width="0.85546875" style="1" customWidth="1"/>
    <col min="4087" max="4090" width="2.7109375" style="1" customWidth="1"/>
    <col min="4091" max="4091" width="3.28515625" style="1" customWidth="1"/>
    <col min="4092" max="4092" width="3.140625" style="1" customWidth="1"/>
    <col min="4093" max="4094" width="2.7109375" style="1" customWidth="1"/>
    <col min="4095" max="4096" width="0.85546875" style="1" customWidth="1"/>
    <col min="4097" max="4097" width="1" style="1" customWidth="1"/>
    <col min="4098" max="4100" width="10.85546875" style="1" customWidth="1"/>
    <col min="4101" max="4101" width="3.85546875" style="1" customWidth="1"/>
    <col min="4102" max="4102" width="7" style="1" customWidth="1"/>
    <col min="4103" max="4103" width="6.85546875" style="1" customWidth="1"/>
    <col min="4104" max="4104" width="4" style="1" customWidth="1"/>
    <col min="4105" max="4112" width="10.85546875" style="1" customWidth="1"/>
    <col min="4113" max="4113" width="0.5703125" style="1" customWidth="1"/>
    <col min="4114" max="4312" width="11.42578125" style="1"/>
    <col min="4313" max="4313" width="2.85546875" style="1" customWidth="1"/>
    <col min="4314" max="4317" width="2.7109375" style="1" customWidth="1"/>
    <col min="4318" max="4318" width="2.85546875" style="1" customWidth="1"/>
    <col min="4319" max="4321" width="2.7109375" style="1" customWidth="1"/>
    <col min="4322" max="4322" width="2.42578125" style="1" customWidth="1"/>
    <col min="4323" max="4323" width="0.28515625" style="1" customWidth="1"/>
    <col min="4324" max="4324" width="1" style="1" customWidth="1"/>
    <col min="4325" max="4325" width="1.5703125" style="1" customWidth="1"/>
    <col min="4326" max="4338" width="2.7109375" style="1" customWidth="1"/>
    <col min="4339" max="4339" width="2.42578125" style="1" customWidth="1"/>
    <col min="4340" max="4340" width="0.28515625" style="1" customWidth="1"/>
    <col min="4341" max="4341" width="1.85546875" style="1" customWidth="1"/>
    <col min="4342" max="4342" width="0.85546875" style="1" customWidth="1"/>
    <col min="4343" max="4346" width="2.7109375" style="1" customWidth="1"/>
    <col min="4347" max="4347" width="3.28515625" style="1" customWidth="1"/>
    <col min="4348" max="4348" width="3.140625" style="1" customWidth="1"/>
    <col min="4349" max="4350" width="2.7109375" style="1" customWidth="1"/>
    <col min="4351" max="4352" width="0.85546875" style="1" customWidth="1"/>
    <col min="4353" max="4353" width="1" style="1" customWidth="1"/>
    <col min="4354" max="4356" width="10.85546875" style="1" customWidth="1"/>
    <col min="4357" max="4357" width="3.85546875" style="1" customWidth="1"/>
    <col min="4358" max="4358" width="7" style="1" customWidth="1"/>
    <col min="4359" max="4359" width="6.85546875" style="1" customWidth="1"/>
    <col min="4360" max="4360" width="4" style="1" customWidth="1"/>
    <col min="4361" max="4368" width="10.85546875" style="1" customWidth="1"/>
    <col min="4369" max="4369" width="0.5703125" style="1" customWidth="1"/>
    <col min="4370" max="4568" width="11.42578125" style="1"/>
    <col min="4569" max="4569" width="2.85546875" style="1" customWidth="1"/>
    <col min="4570" max="4573" width="2.7109375" style="1" customWidth="1"/>
    <col min="4574" max="4574" width="2.85546875" style="1" customWidth="1"/>
    <col min="4575" max="4577" width="2.7109375" style="1" customWidth="1"/>
    <col min="4578" max="4578" width="2.42578125" style="1" customWidth="1"/>
    <col min="4579" max="4579" width="0.28515625" style="1" customWidth="1"/>
    <col min="4580" max="4580" width="1" style="1" customWidth="1"/>
    <col min="4581" max="4581" width="1.5703125" style="1" customWidth="1"/>
    <col min="4582" max="4594" width="2.7109375" style="1" customWidth="1"/>
    <col min="4595" max="4595" width="2.42578125" style="1" customWidth="1"/>
    <col min="4596" max="4596" width="0.28515625" style="1" customWidth="1"/>
    <col min="4597" max="4597" width="1.85546875" style="1" customWidth="1"/>
    <col min="4598" max="4598" width="0.85546875" style="1" customWidth="1"/>
    <col min="4599" max="4602" width="2.7109375" style="1" customWidth="1"/>
    <col min="4603" max="4603" width="3.28515625" style="1" customWidth="1"/>
    <col min="4604" max="4604" width="3.140625" style="1" customWidth="1"/>
    <col min="4605" max="4606" width="2.7109375" style="1" customWidth="1"/>
    <col min="4607" max="4608" width="0.85546875" style="1" customWidth="1"/>
    <col min="4609" max="4609" width="1" style="1" customWidth="1"/>
    <col min="4610" max="4612" width="10.85546875" style="1" customWidth="1"/>
    <col min="4613" max="4613" width="3.85546875" style="1" customWidth="1"/>
    <col min="4614" max="4614" width="7" style="1" customWidth="1"/>
    <col min="4615" max="4615" width="6.85546875" style="1" customWidth="1"/>
    <col min="4616" max="4616" width="4" style="1" customWidth="1"/>
    <col min="4617" max="4624" width="10.85546875" style="1" customWidth="1"/>
    <col min="4625" max="4625" width="0.5703125" style="1" customWidth="1"/>
    <col min="4626" max="4824" width="11.42578125" style="1"/>
    <col min="4825" max="4825" width="2.85546875" style="1" customWidth="1"/>
    <col min="4826" max="4829" width="2.7109375" style="1" customWidth="1"/>
    <col min="4830" max="4830" width="2.85546875" style="1" customWidth="1"/>
    <col min="4831" max="4833" width="2.7109375" style="1" customWidth="1"/>
    <col min="4834" max="4834" width="2.42578125" style="1" customWidth="1"/>
    <col min="4835" max="4835" width="0.28515625" style="1" customWidth="1"/>
    <col min="4836" max="4836" width="1" style="1" customWidth="1"/>
    <col min="4837" max="4837" width="1.5703125" style="1" customWidth="1"/>
    <col min="4838" max="4850" width="2.7109375" style="1" customWidth="1"/>
    <col min="4851" max="4851" width="2.42578125" style="1" customWidth="1"/>
    <col min="4852" max="4852" width="0.28515625" style="1" customWidth="1"/>
    <col min="4853" max="4853" width="1.85546875" style="1" customWidth="1"/>
    <col min="4854" max="4854" width="0.85546875" style="1" customWidth="1"/>
    <col min="4855" max="4858" width="2.7109375" style="1" customWidth="1"/>
    <col min="4859" max="4859" width="3.28515625" style="1" customWidth="1"/>
    <col min="4860" max="4860" width="3.140625" style="1" customWidth="1"/>
    <col min="4861" max="4862" width="2.7109375" style="1" customWidth="1"/>
    <col min="4863" max="4864" width="0.85546875" style="1" customWidth="1"/>
    <col min="4865" max="4865" width="1" style="1" customWidth="1"/>
    <col min="4866" max="4868" width="10.85546875" style="1" customWidth="1"/>
    <col min="4869" max="4869" width="3.85546875" style="1" customWidth="1"/>
    <col min="4870" max="4870" width="7" style="1" customWidth="1"/>
    <col min="4871" max="4871" width="6.85546875" style="1" customWidth="1"/>
    <col min="4872" max="4872" width="4" style="1" customWidth="1"/>
    <col min="4873" max="4880" width="10.85546875" style="1" customWidth="1"/>
    <col min="4881" max="4881" width="0.5703125" style="1" customWidth="1"/>
    <col min="4882" max="5080" width="11.42578125" style="1"/>
    <col min="5081" max="5081" width="2.85546875" style="1" customWidth="1"/>
    <col min="5082" max="5085" width="2.7109375" style="1" customWidth="1"/>
    <col min="5086" max="5086" width="2.85546875" style="1" customWidth="1"/>
    <col min="5087" max="5089" width="2.7109375" style="1" customWidth="1"/>
    <col min="5090" max="5090" width="2.42578125" style="1" customWidth="1"/>
    <col min="5091" max="5091" width="0.28515625" style="1" customWidth="1"/>
    <col min="5092" max="5092" width="1" style="1" customWidth="1"/>
    <col min="5093" max="5093" width="1.5703125" style="1" customWidth="1"/>
    <col min="5094" max="5106" width="2.7109375" style="1" customWidth="1"/>
    <col min="5107" max="5107" width="2.42578125" style="1" customWidth="1"/>
    <col min="5108" max="5108" width="0.28515625" style="1" customWidth="1"/>
    <col min="5109" max="5109" width="1.85546875" style="1" customWidth="1"/>
    <col min="5110" max="5110" width="0.85546875" style="1" customWidth="1"/>
    <col min="5111" max="5114" width="2.7109375" style="1" customWidth="1"/>
    <col min="5115" max="5115" width="3.28515625" style="1" customWidth="1"/>
    <col min="5116" max="5116" width="3.140625" style="1" customWidth="1"/>
    <col min="5117" max="5118" width="2.7109375" style="1" customWidth="1"/>
    <col min="5119" max="5120" width="0.85546875" style="1" customWidth="1"/>
    <col min="5121" max="5121" width="1" style="1" customWidth="1"/>
    <col min="5122" max="5124" width="10.85546875" style="1" customWidth="1"/>
    <col min="5125" max="5125" width="3.85546875" style="1" customWidth="1"/>
    <col min="5126" max="5126" width="7" style="1" customWidth="1"/>
    <col min="5127" max="5127" width="6.85546875" style="1" customWidth="1"/>
    <col min="5128" max="5128" width="4" style="1" customWidth="1"/>
    <col min="5129" max="5136" width="10.85546875" style="1" customWidth="1"/>
    <col min="5137" max="5137" width="0.5703125" style="1" customWidth="1"/>
    <col min="5138" max="5336" width="11.42578125" style="1"/>
    <col min="5337" max="5337" width="2.85546875" style="1" customWidth="1"/>
    <col min="5338" max="5341" width="2.7109375" style="1" customWidth="1"/>
    <col min="5342" max="5342" width="2.85546875" style="1" customWidth="1"/>
    <col min="5343" max="5345" width="2.7109375" style="1" customWidth="1"/>
    <col min="5346" max="5346" width="2.42578125" style="1" customWidth="1"/>
    <col min="5347" max="5347" width="0.28515625" style="1" customWidth="1"/>
    <col min="5348" max="5348" width="1" style="1" customWidth="1"/>
    <col min="5349" max="5349" width="1.5703125" style="1" customWidth="1"/>
    <col min="5350" max="5362" width="2.7109375" style="1" customWidth="1"/>
    <col min="5363" max="5363" width="2.42578125" style="1" customWidth="1"/>
    <col min="5364" max="5364" width="0.28515625" style="1" customWidth="1"/>
    <col min="5365" max="5365" width="1.85546875" style="1" customWidth="1"/>
    <col min="5366" max="5366" width="0.85546875" style="1" customWidth="1"/>
    <col min="5367" max="5370" width="2.7109375" style="1" customWidth="1"/>
    <col min="5371" max="5371" width="3.28515625" style="1" customWidth="1"/>
    <col min="5372" max="5372" width="3.140625" style="1" customWidth="1"/>
    <col min="5373" max="5374" width="2.7109375" style="1" customWidth="1"/>
    <col min="5375" max="5376" width="0.85546875" style="1" customWidth="1"/>
    <col min="5377" max="5377" width="1" style="1" customWidth="1"/>
    <col min="5378" max="5380" width="10.85546875" style="1" customWidth="1"/>
    <col min="5381" max="5381" width="3.85546875" style="1" customWidth="1"/>
    <col min="5382" max="5382" width="7" style="1" customWidth="1"/>
    <col min="5383" max="5383" width="6.85546875" style="1" customWidth="1"/>
    <col min="5384" max="5384" width="4" style="1" customWidth="1"/>
    <col min="5385" max="5392" width="10.85546875" style="1" customWidth="1"/>
    <col min="5393" max="5393" width="0.5703125" style="1" customWidth="1"/>
    <col min="5394" max="5592" width="11.42578125" style="1"/>
    <col min="5593" max="5593" width="2.85546875" style="1" customWidth="1"/>
    <col min="5594" max="5597" width="2.7109375" style="1" customWidth="1"/>
    <col min="5598" max="5598" width="2.85546875" style="1" customWidth="1"/>
    <col min="5599" max="5601" width="2.7109375" style="1" customWidth="1"/>
    <col min="5602" max="5602" width="2.42578125" style="1" customWidth="1"/>
    <col min="5603" max="5603" width="0.28515625" style="1" customWidth="1"/>
    <col min="5604" max="5604" width="1" style="1" customWidth="1"/>
    <col min="5605" max="5605" width="1.5703125" style="1" customWidth="1"/>
    <col min="5606" max="5618" width="2.7109375" style="1" customWidth="1"/>
    <col min="5619" max="5619" width="2.42578125" style="1" customWidth="1"/>
    <col min="5620" max="5620" width="0.28515625" style="1" customWidth="1"/>
    <col min="5621" max="5621" width="1.85546875" style="1" customWidth="1"/>
    <col min="5622" max="5622" width="0.85546875" style="1" customWidth="1"/>
    <col min="5623" max="5626" width="2.7109375" style="1" customWidth="1"/>
    <col min="5627" max="5627" width="3.28515625" style="1" customWidth="1"/>
    <col min="5628" max="5628" width="3.140625" style="1" customWidth="1"/>
    <col min="5629" max="5630" width="2.7109375" style="1" customWidth="1"/>
    <col min="5631" max="5632" width="0.85546875" style="1" customWidth="1"/>
    <col min="5633" max="5633" width="1" style="1" customWidth="1"/>
    <col min="5634" max="5636" width="10.85546875" style="1" customWidth="1"/>
    <col min="5637" max="5637" width="3.85546875" style="1" customWidth="1"/>
    <col min="5638" max="5638" width="7" style="1" customWidth="1"/>
    <col min="5639" max="5639" width="6.85546875" style="1" customWidth="1"/>
    <col min="5640" max="5640" width="4" style="1" customWidth="1"/>
    <col min="5641" max="5648" width="10.85546875" style="1" customWidth="1"/>
    <col min="5649" max="5649" width="0.5703125" style="1" customWidth="1"/>
    <col min="5650" max="5848" width="11.42578125" style="1"/>
    <col min="5849" max="5849" width="2.85546875" style="1" customWidth="1"/>
    <col min="5850" max="5853" width="2.7109375" style="1" customWidth="1"/>
    <col min="5854" max="5854" width="2.85546875" style="1" customWidth="1"/>
    <col min="5855" max="5857" width="2.7109375" style="1" customWidth="1"/>
    <col min="5858" max="5858" width="2.42578125" style="1" customWidth="1"/>
    <col min="5859" max="5859" width="0.28515625" style="1" customWidth="1"/>
    <col min="5860" max="5860" width="1" style="1" customWidth="1"/>
    <col min="5861" max="5861" width="1.5703125" style="1" customWidth="1"/>
    <col min="5862" max="5874" width="2.7109375" style="1" customWidth="1"/>
    <col min="5875" max="5875" width="2.42578125" style="1" customWidth="1"/>
    <col min="5876" max="5876" width="0.28515625" style="1" customWidth="1"/>
    <col min="5877" max="5877" width="1.85546875" style="1" customWidth="1"/>
    <col min="5878" max="5878" width="0.85546875" style="1" customWidth="1"/>
    <col min="5879" max="5882" width="2.7109375" style="1" customWidth="1"/>
    <col min="5883" max="5883" width="3.28515625" style="1" customWidth="1"/>
    <col min="5884" max="5884" width="3.140625" style="1" customWidth="1"/>
    <col min="5885" max="5886" width="2.7109375" style="1" customWidth="1"/>
    <col min="5887" max="5888" width="0.85546875" style="1" customWidth="1"/>
    <col min="5889" max="5889" width="1" style="1" customWidth="1"/>
    <col min="5890" max="5892" width="10.85546875" style="1" customWidth="1"/>
    <col min="5893" max="5893" width="3.85546875" style="1" customWidth="1"/>
    <col min="5894" max="5894" width="7" style="1" customWidth="1"/>
    <col min="5895" max="5895" width="6.85546875" style="1" customWidth="1"/>
    <col min="5896" max="5896" width="4" style="1" customWidth="1"/>
    <col min="5897" max="5904" width="10.85546875" style="1" customWidth="1"/>
    <col min="5905" max="5905" width="0.5703125" style="1" customWidth="1"/>
    <col min="5906" max="6104" width="11.42578125" style="1"/>
    <col min="6105" max="6105" width="2.85546875" style="1" customWidth="1"/>
    <col min="6106" max="6109" width="2.7109375" style="1" customWidth="1"/>
    <col min="6110" max="6110" width="2.85546875" style="1" customWidth="1"/>
    <col min="6111" max="6113" width="2.7109375" style="1" customWidth="1"/>
    <col min="6114" max="6114" width="2.42578125" style="1" customWidth="1"/>
    <col min="6115" max="6115" width="0.28515625" style="1" customWidth="1"/>
    <col min="6116" max="6116" width="1" style="1" customWidth="1"/>
    <col min="6117" max="6117" width="1.5703125" style="1" customWidth="1"/>
    <col min="6118" max="6130" width="2.7109375" style="1" customWidth="1"/>
    <col min="6131" max="6131" width="2.42578125" style="1" customWidth="1"/>
    <col min="6132" max="6132" width="0.28515625" style="1" customWidth="1"/>
    <col min="6133" max="6133" width="1.85546875" style="1" customWidth="1"/>
    <col min="6134" max="6134" width="0.85546875" style="1" customWidth="1"/>
    <col min="6135" max="6138" width="2.7109375" style="1" customWidth="1"/>
    <col min="6139" max="6139" width="3.28515625" style="1" customWidth="1"/>
    <col min="6140" max="6140" width="3.140625" style="1" customWidth="1"/>
    <col min="6141" max="6142" width="2.7109375" style="1" customWidth="1"/>
    <col min="6143" max="6144" width="0.85546875" style="1" customWidth="1"/>
    <col min="6145" max="6145" width="1" style="1" customWidth="1"/>
    <col min="6146" max="6148" width="10.85546875" style="1" customWidth="1"/>
    <col min="6149" max="6149" width="3.85546875" style="1" customWidth="1"/>
    <col min="6150" max="6150" width="7" style="1" customWidth="1"/>
    <col min="6151" max="6151" width="6.85546875" style="1" customWidth="1"/>
    <col min="6152" max="6152" width="4" style="1" customWidth="1"/>
    <col min="6153" max="6160" width="10.85546875" style="1" customWidth="1"/>
    <col min="6161" max="6161" width="0.5703125" style="1" customWidth="1"/>
    <col min="6162" max="6360" width="11.42578125" style="1"/>
    <col min="6361" max="6361" width="2.85546875" style="1" customWidth="1"/>
    <col min="6362" max="6365" width="2.7109375" style="1" customWidth="1"/>
    <col min="6366" max="6366" width="2.85546875" style="1" customWidth="1"/>
    <col min="6367" max="6369" width="2.7109375" style="1" customWidth="1"/>
    <col min="6370" max="6370" width="2.42578125" style="1" customWidth="1"/>
    <col min="6371" max="6371" width="0.28515625" style="1" customWidth="1"/>
    <col min="6372" max="6372" width="1" style="1" customWidth="1"/>
    <col min="6373" max="6373" width="1.5703125" style="1" customWidth="1"/>
    <col min="6374" max="6386" width="2.7109375" style="1" customWidth="1"/>
    <col min="6387" max="6387" width="2.42578125" style="1" customWidth="1"/>
    <col min="6388" max="6388" width="0.28515625" style="1" customWidth="1"/>
    <col min="6389" max="6389" width="1.85546875" style="1" customWidth="1"/>
    <col min="6390" max="6390" width="0.85546875" style="1" customWidth="1"/>
    <col min="6391" max="6394" width="2.7109375" style="1" customWidth="1"/>
    <col min="6395" max="6395" width="3.28515625" style="1" customWidth="1"/>
    <col min="6396" max="6396" width="3.140625" style="1" customWidth="1"/>
    <col min="6397" max="6398" width="2.7109375" style="1" customWidth="1"/>
    <col min="6399" max="6400" width="0.85546875" style="1" customWidth="1"/>
    <col min="6401" max="6401" width="1" style="1" customWidth="1"/>
    <col min="6402" max="6404" width="10.85546875" style="1" customWidth="1"/>
    <col min="6405" max="6405" width="3.85546875" style="1" customWidth="1"/>
    <col min="6406" max="6406" width="7" style="1" customWidth="1"/>
    <col min="6407" max="6407" width="6.85546875" style="1" customWidth="1"/>
    <col min="6408" max="6408" width="4" style="1" customWidth="1"/>
    <col min="6409" max="6416" width="10.85546875" style="1" customWidth="1"/>
    <col min="6417" max="6417" width="0.5703125" style="1" customWidth="1"/>
    <col min="6418" max="6616" width="11.42578125" style="1"/>
    <col min="6617" max="6617" width="2.85546875" style="1" customWidth="1"/>
    <col min="6618" max="6621" width="2.7109375" style="1" customWidth="1"/>
    <col min="6622" max="6622" width="2.85546875" style="1" customWidth="1"/>
    <col min="6623" max="6625" width="2.7109375" style="1" customWidth="1"/>
    <col min="6626" max="6626" width="2.42578125" style="1" customWidth="1"/>
    <col min="6627" max="6627" width="0.28515625" style="1" customWidth="1"/>
    <col min="6628" max="6628" width="1" style="1" customWidth="1"/>
    <col min="6629" max="6629" width="1.5703125" style="1" customWidth="1"/>
    <col min="6630" max="6642" width="2.7109375" style="1" customWidth="1"/>
    <col min="6643" max="6643" width="2.42578125" style="1" customWidth="1"/>
    <col min="6644" max="6644" width="0.28515625" style="1" customWidth="1"/>
    <col min="6645" max="6645" width="1.85546875" style="1" customWidth="1"/>
    <col min="6646" max="6646" width="0.85546875" style="1" customWidth="1"/>
    <col min="6647" max="6650" width="2.7109375" style="1" customWidth="1"/>
    <col min="6651" max="6651" width="3.28515625" style="1" customWidth="1"/>
    <col min="6652" max="6652" width="3.140625" style="1" customWidth="1"/>
    <col min="6653" max="6654" width="2.7109375" style="1" customWidth="1"/>
    <col min="6655" max="6656" width="0.85546875" style="1" customWidth="1"/>
    <col min="6657" max="6657" width="1" style="1" customWidth="1"/>
    <col min="6658" max="6660" width="10.85546875" style="1" customWidth="1"/>
    <col min="6661" max="6661" width="3.85546875" style="1" customWidth="1"/>
    <col min="6662" max="6662" width="7" style="1" customWidth="1"/>
    <col min="6663" max="6663" width="6.85546875" style="1" customWidth="1"/>
    <col min="6664" max="6664" width="4" style="1" customWidth="1"/>
    <col min="6665" max="6672" width="10.85546875" style="1" customWidth="1"/>
    <col min="6673" max="6673" width="0.5703125" style="1" customWidth="1"/>
    <col min="6674" max="6872" width="11.42578125" style="1"/>
    <col min="6873" max="6873" width="2.85546875" style="1" customWidth="1"/>
    <col min="6874" max="6877" width="2.7109375" style="1" customWidth="1"/>
    <col min="6878" max="6878" width="2.85546875" style="1" customWidth="1"/>
    <col min="6879" max="6881" width="2.7109375" style="1" customWidth="1"/>
    <col min="6882" max="6882" width="2.42578125" style="1" customWidth="1"/>
    <col min="6883" max="6883" width="0.28515625" style="1" customWidth="1"/>
    <col min="6884" max="6884" width="1" style="1" customWidth="1"/>
    <col min="6885" max="6885" width="1.5703125" style="1" customWidth="1"/>
    <col min="6886" max="6898" width="2.7109375" style="1" customWidth="1"/>
    <col min="6899" max="6899" width="2.42578125" style="1" customWidth="1"/>
    <col min="6900" max="6900" width="0.28515625" style="1" customWidth="1"/>
    <col min="6901" max="6901" width="1.85546875" style="1" customWidth="1"/>
    <col min="6902" max="6902" width="0.85546875" style="1" customWidth="1"/>
    <col min="6903" max="6906" width="2.7109375" style="1" customWidth="1"/>
    <col min="6907" max="6907" width="3.28515625" style="1" customWidth="1"/>
    <col min="6908" max="6908" width="3.140625" style="1" customWidth="1"/>
    <col min="6909" max="6910" width="2.7109375" style="1" customWidth="1"/>
    <col min="6911" max="6912" width="0.85546875" style="1" customWidth="1"/>
    <col min="6913" max="6913" width="1" style="1" customWidth="1"/>
    <col min="6914" max="6916" width="10.85546875" style="1" customWidth="1"/>
    <col min="6917" max="6917" width="3.85546875" style="1" customWidth="1"/>
    <col min="6918" max="6918" width="7" style="1" customWidth="1"/>
    <col min="6919" max="6919" width="6.85546875" style="1" customWidth="1"/>
    <col min="6920" max="6920" width="4" style="1" customWidth="1"/>
    <col min="6921" max="6928" width="10.85546875" style="1" customWidth="1"/>
    <col min="6929" max="6929" width="0.5703125" style="1" customWidth="1"/>
    <col min="6930" max="7128" width="11.42578125" style="1"/>
    <col min="7129" max="7129" width="2.85546875" style="1" customWidth="1"/>
    <col min="7130" max="7133" width="2.7109375" style="1" customWidth="1"/>
    <col min="7134" max="7134" width="2.85546875" style="1" customWidth="1"/>
    <col min="7135" max="7137" width="2.7109375" style="1" customWidth="1"/>
    <col min="7138" max="7138" width="2.42578125" style="1" customWidth="1"/>
    <col min="7139" max="7139" width="0.28515625" style="1" customWidth="1"/>
    <col min="7140" max="7140" width="1" style="1" customWidth="1"/>
    <col min="7141" max="7141" width="1.5703125" style="1" customWidth="1"/>
    <col min="7142" max="7154" width="2.7109375" style="1" customWidth="1"/>
    <col min="7155" max="7155" width="2.42578125" style="1" customWidth="1"/>
    <col min="7156" max="7156" width="0.28515625" style="1" customWidth="1"/>
    <col min="7157" max="7157" width="1.85546875" style="1" customWidth="1"/>
    <col min="7158" max="7158" width="0.85546875" style="1" customWidth="1"/>
    <col min="7159" max="7162" width="2.7109375" style="1" customWidth="1"/>
    <col min="7163" max="7163" width="3.28515625" style="1" customWidth="1"/>
    <col min="7164" max="7164" width="3.140625" style="1" customWidth="1"/>
    <col min="7165" max="7166" width="2.7109375" style="1" customWidth="1"/>
    <col min="7167" max="7168" width="0.85546875" style="1" customWidth="1"/>
    <col min="7169" max="7169" width="1" style="1" customWidth="1"/>
    <col min="7170" max="7172" width="10.85546875" style="1" customWidth="1"/>
    <col min="7173" max="7173" width="3.85546875" style="1" customWidth="1"/>
    <col min="7174" max="7174" width="7" style="1" customWidth="1"/>
    <col min="7175" max="7175" width="6.85546875" style="1" customWidth="1"/>
    <col min="7176" max="7176" width="4" style="1" customWidth="1"/>
    <col min="7177" max="7184" width="10.85546875" style="1" customWidth="1"/>
    <col min="7185" max="7185" width="0.5703125" style="1" customWidth="1"/>
    <col min="7186" max="7384" width="11.42578125" style="1"/>
    <col min="7385" max="7385" width="2.85546875" style="1" customWidth="1"/>
    <col min="7386" max="7389" width="2.7109375" style="1" customWidth="1"/>
    <col min="7390" max="7390" width="2.85546875" style="1" customWidth="1"/>
    <col min="7391" max="7393" width="2.7109375" style="1" customWidth="1"/>
    <col min="7394" max="7394" width="2.42578125" style="1" customWidth="1"/>
    <col min="7395" max="7395" width="0.28515625" style="1" customWidth="1"/>
    <col min="7396" max="7396" width="1" style="1" customWidth="1"/>
    <col min="7397" max="7397" width="1.5703125" style="1" customWidth="1"/>
    <col min="7398" max="7410" width="2.7109375" style="1" customWidth="1"/>
    <col min="7411" max="7411" width="2.42578125" style="1" customWidth="1"/>
    <col min="7412" max="7412" width="0.28515625" style="1" customWidth="1"/>
    <col min="7413" max="7413" width="1.85546875" style="1" customWidth="1"/>
    <col min="7414" max="7414" width="0.85546875" style="1" customWidth="1"/>
    <col min="7415" max="7418" width="2.7109375" style="1" customWidth="1"/>
    <col min="7419" max="7419" width="3.28515625" style="1" customWidth="1"/>
    <col min="7420" max="7420" width="3.140625" style="1" customWidth="1"/>
    <col min="7421" max="7422" width="2.7109375" style="1" customWidth="1"/>
    <col min="7423" max="7424" width="0.85546875" style="1" customWidth="1"/>
    <col min="7425" max="7425" width="1" style="1" customWidth="1"/>
    <col min="7426" max="7428" width="10.85546875" style="1" customWidth="1"/>
    <col min="7429" max="7429" width="3.85546875" style="1" customWidth="1"/>
    <col min="7430" max="7430" width="7" style="1" customWidth="1"/>
    <col min="7431" max="7431" width="6.85546875" style="1" customWidth="1"/>
    <col min="7432" max="7432" width="4" style="1" customWidth="1"/>
    <col min="7433" max="7440" width="10.85546875" style="1" customWidth="1"/>
    <col min="7441" max="7441" width="0.5703125" style="1" customWidth="1"/>
    <col min="7442" max="7640" width="11.42578125" style="1"/>
    <col min="7641" max="7641" width="2.85546875" style="1" customWidth="1"/>
    <col min="7642" max="7645" width="2.7109375" style="1" customWidth="1"/>
    <col min="7646" max="7646" width="2.85546875" style="1" customWidth="1"/>
    <col min="7647" max="7649" width="2.7109375" style="1" customWidth="1"/>
    <col min="7650" max="7650" width="2.42578125" style="1" customWidth="1"/>
    <col min="7651" max="7651" width="0.28515625" style="1" customWidth="1"/>
    <col min="7652" max="7652" width="1" style="1" customWidth="1"/>
    <col min="7653" max="7653" width="1.5703125" style="1" customWidth="1"/>
    <col min="7654" max="7666" width="2.7109375" style="1" customWidth="1"/>
    <col min="7667" max="7667" width="2.42578125" style="1" customWidth="1"/>
    <col min="7668" max="7668" width="0.28515625" style="1" customWidth="1"/>
    <col min="7669" max="7669" width="1.85546875" style="1" customWidth="1"/>
    <col min="7670" max="7670" width="0.85546875" style="1" customWidth="1"/>
    <col min="7671" max="7674" width="2.7109375" style="1" customWidth="1"/>
    <col min="7675" max="7675" width="3.28515625" style="1" customWidth="1"/>
    <col min="7676" max="7676" width="3.140625" style="1" customWidth="1"/>
    <col min="7677" max="7678" width="2.7109375" style="1" customWidth="1"/>
    <col min="7679" max="7680" width="0.85546875" style="1" customWidth="1"/>
    <col min="7681" max="7681" width="1" style="1" customWidth="1"/>
    <col min="7682" max="7684" width="10.85546875" style="1" customWidth="1"/>
    <col min="7685" max="7685" width="3.85546875" style="1" customWidth="1"/>
    <col min="7686" max="7686" width="7" style="1" customWidth="1"/>
    <col min="7687" max="7687" width="6.85546875" style="1" customWidth="1"/>
    <col min="7688" max="7688" width="4" style="1" customWidth="1"/>
    <col min="7689" max="7696" width="10.85546875" style="1" customWidth="1"/>
    <col min="7697" max="7697" width="0.5703125" style="1" customWidth="1"/>
    <col min="7698" max="7896" width="11.42578125" style="1"/>
    <col min="7897" max="7897" width="2.85546875" style="1" customWidth="1"/>
    <col min="7898" max="7901" width="2.7109375" style="1" customWidth="1"/>
    <col min="7902" max="7902" width="2.85546875" style="1" customWidth="1"/>
    <col min="7903" max="7905" width="2.7109375" style="1" customWidth="1"/>
    <col min="7906" max="7906" width="2.42578125" style="1" customWidth="1"/>
    <col min="7907" max="7907" width="0.28515625" style="1" customWidth="1"/>
    <col min="7908" max="7908" width="1" style="1" customWidth="1"/>
    <col min="7909" max="7909" width="1.5703125" style="1" customWidth="1"/>
    <col min="7910" max="7922" width="2.7109375" style="1" customWidth="1"/>
    <col min="7923" max="7923" width="2.42578125" style="1" customWidth="1"/>
    <col min="7924" max="7924" width="0.28515625" style="1" customWidth="1"/>
    <col min="7925" max="7925" width="1.85546875" style="1" customWidth="1"/>
    <col min="7926" max="7926" width="0.85546875" style="1" customWidth="1"/>
    <col min="7927" max="7930" width="2.7109375" style="1" customWidth="1"/>
    <col min="7931" max="7931" width="3.28515625" style="1" customWidth="1"/>
    <col min="7932" max="7932" width="3.140625" style="1" customWidth="1"/>
    <col min="7933" max="7934" width="2.7109375" style="1" customWidth="1"/>
    <col min="7935" max="7936" width="0.85546875" style="1" customWidth="1"/>
    <col min="7937" max="7937" width="1" style="1" customWidth="1"/>
    <col min="7938" max="7940" width="10.85546875" style="1" customWidth="1"/>
    <col min="7941" max="7941" width="3.85546875" style="1" customWidth="1"/>
    <col min="7942" max="7942" width="7" style="1" customWidth="1"/>
    <col min="7943" max="7943" width="6.85546875" style="1" customWidth="1"/>
    <col min="7944" max="7944" width="4" style="1" customWidth="1"/>
    <col min="7945" max="7952" width="10.85546875" style="1" customWidth="1"/>
    <col min="7953" max="7953" width="0.5703125" style="1" customWidth="1"/>
    <col min="7954" max="8152" width="11.42578125" style="1"/>
    <col min="8153" max="8153" width="2.85546875" style="1" customWidth="1"/>
    <col min="8154" max="8157" width="2.7109375" style="1" customWidth="1"/>
    <col min="8158" max="8158" width="2.85546875" style="1" customWidth="1"/>
    <col min="8159" max="8161" width="2.7109375" style="1" customWidth="1"/>
    <col min="8162" max="8162" width="2.42578125" style="1" customWidth="1"/>
    <col min="8163" max="8163" width="0.28515625" style="1" customWidth="1"/>
    <col min="8164" max="8164" width="1" style="1" customWidth="1"/>
    <col min="8165" max="8165" width="1.5703125" style="1" customWidth="1"/>
    <col min="8166" max="8178" width="2.7109375" style="1" customWidth="1"/>
    <col min="8179" max="8179" width="2.42578125" style="1" customWidth="1"/>
    <col min="8180" max="8180" width="0.28515625" style="1" customWidth="1"/>
    <col min="8181" max="8181" width="1.85546875" style="1" customWidth="1"/>
    <col min="8182" max="8182" width="0.85546875" style="1" customWidth="1"/>
    <col min="8183" max="8186" width="2.7109375" style="1" customWidth="1"/>
    <col min="8187" max="8187" width="3.28515625" style="1" customWidth="1"/>
    <col min="8188" max="8188" width="3.140625" style="1" customWidth="1"/>
    <col min="8189" max="8190" width="2.7109375" style="1" customWidth="1"/>
    <col min="8191" max="8192" width="0.85546875" style="1" customWidth="1"/>
    <col min="8193" max="8193" width="1" style="1" customWidth="1"/>
    <col min="8194" max="8196" width="10.85546875" style="1" customWidth="1"/>
    <col min="8197" max="8197" width="3.85546875" style="1" customWidth="1"/>
    <col min="8198" max="8198" width="7" style="1" customWidth="1"/>
    <col min="8199" max="8199" width="6.85546875" style="1" customWidth="1"/>
    <col min="8200" max="8200" width="4" style="1" customWidth="1"/>
    <col min="8201" max="8208" width="10.85546875" style="1" customWidth="1"/>
    <col min="8209" max="8209" width="0.5703125" style="1" customWidth="1"/>
    <col min="8210" max="8408" width="11.42578125" style="1"/>
    <col min="8409" max="8409" width="2.85546875" style="1" customWidth="1"/>
    <col min="8410" max="8413" width="2.7109375" style="1" customWidth="1"/>
    <col min="8414" max="8414" width="2.85546875" style="1" customWidth="1"/>
    <col min="8415" max="8417" width="2.7109375" style="1" customWidth="1"/>
    <col min="8418" max="8418" width="2.42578125" style="1" customWidth="1"/>
    <col min="8419" max="8419" width="0.28515625" style="1" customWidth="1"/>
    <col min="8420" max="8420" width="1" style="1" customWidth="1"/>
    <col min="8421" max="8421" width="1.5703125" style="1" customWidth="1"/>
    <col min="8422" max="8434" width="2.7109375" style="1" customWidth="1"/>
    <col min="8435" max="8435" width="2.42578125" style="1" customWidth="1"/>
    <col min="8436" max="8436" width="0.28515625" style="1" customWidth="1"/>
    <col min="8437" max="8437" width="1.85546875" style="1" customWidth="1"/>
    <col min="8438" max="8438" width="0.85546875" style="1" customWidth="1"/>
    <col min="8439" max="8442" width="2.7109375" style="1" customWidth="1"/>
    <col min="8443" max="8443" width="3.28515625" style="1" customWidth="1"/>
    <col min="8444" max="8444" width="3.140625" style="1" customWidth="1"/>
    <col min="8445" max="8446" width="2.7109375" style="1" customWidth="1"/>
    <col min="8447" max="8448" width="0.85546875" style="1" customWidth="1"/>
    <col min="8449" max="8449" width="1" style="1" customWidth="1"/>
    <col min="8450" max="8452" width="10.85546875" style="1" customWidth="1"/>
    <col min="8453" max="8453" width="3.85546875" style="1" customWidth="1"/>
    <col min="8454" max="8454" width="7" style="1" customWidth="1"/>
    <col min="8455" max="8455" width="6.85546875" style="1" customWidth="1"/>
    <col min="8456" max="8456" width="4" style="1" customWidth="1"/>
    <col min="8457" max="8464" width="10.85546875" style="1" customWidth="1"/>
    <col min="8465" max="8465" width="0.5703125" style="1" customWidth="1"/>
    <col min="8466" max="8664" width="11.42578125" style="1"/>
    <col min="8665" max="8665" width="2.85546875" style="1" customWidth="1"/>
    <col min="8666" max="8669" width="2.7109375" style="1" customWidth="1"/>
    <col min="8670" max="8670" width="2.85546875" style="1" customWidth="1"/>
    <col min="8671" max="8673" width="2.7109375" style="1" customWidth="1"/>
    <col min="8674" max="8674" width="2.42578125" style="1" customWidth="1"/>
    <col min="8675" max="8675" width="0.28515625" style="1" customWidth="1"/>
    <col min="8676" max="8676" width="1" style="1" customWidth="1"/>
    <col min="8677" max="8677" width="1.5703125" style="1" customWidth="1"/>
    <col min="8678" max="8690" width="2.7109375" style="1" customWidth="1"/>
    <col min="8691" max="8691" width="2.42578125" style="1" customWidth="1"/>
    <col min="8692" max="8692" width="0.28515625" style="1" customWidth="1"/>
    <col min="8693" max="8693" width="1.85546875" style="1" customWidth="1"/>
    <col min="8694" max="8694" width="0.85546875" style="1" customWidth="1"/>
    <col min="8695" max="8698" width="2.7109375" style="1" customWidth="1"/>
    <col min="8699" max="8699" width="3.28515625" style="1" customWidth="1"/>
    <col min="8700" max="8700" width="3.140625" style="1" customWidth="1"/>
    <col min="8701" max="8702" width="2.7109375" style="1" customWidth="1"/>
    <col min="8703" max="8704" width="0.85546875" style="1" customWidth="1"/>
    <col min="8705" max="8705" width="1" style="1" customWidth="1"/>
    <col min="8706" max="8708" width="10.85546875" style="1" customWidth="1"/>
    <col min="8709" max="8709" width="3.85546875" style="1" customWidth="1"/>
    <col min="8710" max="8710" width="7" style="1" customWidth="1"/>
    <col min="8711" max="8711" width="6.85546875" style="1" customWidth="1"/>
    <col min="8712" max="8712" width="4" style="1" customWidth="1"/>
    <col min="8713" max="8720" width="10.85546875" style="1" customWidth="1"/>
    <col min="8721" max="8721" width="0.5703125" style="1" customWidth="1"/>
    <col min="8722" max="8920" width="11.42578125" style="1"/>
    <col min="8921" max="8921" width="2.85546875" style="1" customWidth="1"/>
    <col min="8922" max="8925" width="2.7109375" style="1" customWidth="1"/>
    <col min="8926" max="8926" width="2.85546875" style="1" customWidth="1"/>
    <col min="8927" max="8929" width="2.7109375" style="1" customWidth="1"/>
    <col min="8930" max="8930" width="2.42578125" style="1" customWidth="1"/>
    <col min="8931" max="8931" width="0.28515625" style="1" customWidth="1"/>
    <col min="8932" max="8932" width="1" style="1" customWidth="1"/>
    <col min="8933" max="8933" width="1.5703125" style="1" customWidth="1"/>
    <col min="8934" max="8946" width="2.7109375" style="1" customWidth="1"/>
    <col min="8947" max="8947" width="2.42578125" style="1" customWidth="1"/>
    <col min="8948" max="8948" width="0.28515625" style="1" customWidth="1"/>
    <col min="8949" max="8949" width="1.85546875" style="1" customWidth="1"/>
    <col min="8950" max="8950" width="0.85546875" style="1" customWidth="1"/>
    <col min="8951" max="8954" width="2.7109375" style="1" customWidth="1"/>
    <col min="8955" max="8955" width="3.28515625" style="1" customWidth="1"/>
    <col min="8956" max="8956" width="3.140625" style="1" customWidth="1"/>
    <col min="8957" max="8958" width="2.7109375" style="1" customWidth="1"/>
    <col min="8959" max="8960" width="0.85546875" style="1" customWidth="1"/>
    <col min="8961" max="8961" width="1" style="1" customWidth="1"/>
    <col min="8962" max="8964" width="10.85546875" style="1" customWidth="1"/>
    <col min="8965" max="8965" width="3.85546875" style="1" customWidth="1"/>
    <col min="8966" max="8966" width="7" style="1" customWidth="1"/>
    <col min="8967" max="8967" width="6.85546875" style="1" customWidth="1"/>
    <col min="8968" max="8968" width="4" style="1" customWidth="1"/>
    <col min="8969" max="8976" width="10.85546875" style="1" customWidth="1"/>
    <col min="8977" max="8977" width="0.5703125" style="1" customWidth="1"/>
    <col min="8978" max="9176" width="11.42578125" style="1"/>
    <col min="9177" max="9177" width="2.85546875" style="1" customWidth="1"/>
    <col min="9178" max="9181" width="2.7109375" style="1" customWidth="1"/>
    <col min="9182" max="9182" width="2.85546875" style="1" customWidth="1"/>
    <col min="9183" max="9185" width="2.7109375" style="1" customWidth="1"/>
    <col min="9186" max="9186" width="2.42578125" style="1" customWidth="1"/>
    <col min="9187" max="9187" width="0.28515625" style="1" customWidth="1"/>
    <col min="9188" max="9188" width="1" style="1" customWidth="1"/>
    <col min="9189" max="9189" width="1.5703125" style="1" customWidth="1"/>
    <col min="9190" max="9202" width="2.7109375" style="1" customWidth="1"/>
    <col min="9203" max="9203" width="2.42578125" style="1" customWidth="1"/>
    <col min="9204" max="9204" width="0.28515625" style="1" customWidth="1"/>
    <col min="9205" max="9205" width="1.85546875" style="1" customWidth="1"/>
    <col min="9206" max="9206" width="0.85546875" style="1" customWidth="1"/>
    <col min="9207" max="9210" width="2.7109375" style="1" customWidth="1"/>
    <col min="9211" max="9211" width="3.28515625" style="1" customWidth="1"/>
    <col min="9212" max="9212" width="3.140625" style="1" customWidth="1"/>
    <col min="9213" max="9214" width="2.7109375" style="1" customWidth="1"/>
    <col min="9215" max="9216" width="0.85546875" style="1" customWidth="1"/>
    <col min="9217" max="9217" width="1" style="1" customWidth="1"/>
    <col min="9218" max="9220" width="10.85546875" style="1" customWidth="1"/>
    <col min="9221" max="9221" width="3.85546875" style="1" customWidth="1"/>
    <col min="9222" max="9222" width="7" style="1" customWidth="1"/>
    <col min="9223" max="9223" width="6.85546875" style="1" customWidth="1"/>
    <col min="9224" max="9224" width="4" style="1" customWidth="1"/>
    <col min="9225" max="9232" width="10.85546875" style="1" customWidth="1"/>
    <col min="9233" max="9233" width="0.5703125" style="1" customWidth="1"/>
    <col min="9234" max="9432" width="11.42578125" style="1"/>
    <col min="9433" max="9433" width="2.85546875" style="1" customWidth="1"/>
    <col min="9434" max="9437" width="2.7109375" style="1" customWidth="1"/>
    <col min="9438" max="9438" width="2.85546875" style="1" customWidth="1"/>
    <col min="9439" max="9441" width="2.7109375" style="1" customWidth="1"/>
    <col min="9442" max="9442" width="2.42578125" style="1" customWidth="1"/>
    <col min="9443" max="9443" width="0.28515625" style="1" customWidth="1"/>
    <col min="9444" max="9444" width="1" style="1" customWidth="1"/>
    <col min="9445" max="9445" width="1.5703125" style="1" customWidth="1"/>
    <col min="9446" max="9458" width="2.7109375" style="1" customWidth="1"/>
    <col min="9459" max="9459" width="2.42578125" style="1" customWidth="1"/>
    <col min="9460" max="9460" width="0.28515625" style="1" customWidth="1"/>
    <col min="9461" max="9461" width="1.85546875" style="1" customWidth="1"/>
    <col min="9462" max="9462" width="0.85546875" style="1" customWidth="1"/>
    <col min="9463" max="9466" width="2.7109375" style="1" customWidth="1"/>
    <col min="9467" max="9467" width="3.28515625" style="1" customWidth="1"/>
    <col min="9468" max="9468" width="3.140625" style="1" customWidth="1"/>
    <col min="9469" max="9470" width="2.7109375" style="1" customWidth="1"/>
    <col min="9471" max="9472" width="0.85546875" style="1" customWidth="1"/>
    <col min="9473" max="9473" width="1" style="1" customWidth="1"/>
    <col min="9474" max="9476" width="10.85546875" style="1" customWidth="1"/>
    <col min="9477" max="9477" width="3.85546875" style="1" customWidth="1"/>
    <col min="9478" max="9478" width="7" style="1" customWidth="1"/>
    <col min="9479" max="9479" width="6.85546875" style="1" customWidth="1"/>
    <col min="9480" max="9480" width="4" style="1" customWidth="1"/>
    <col min="9481" max="9488" width="10.85546875" style="1" customWidth="1"/>
    <col min="9489" max="9489" width="0.5703125" style="1" customWidth="1"/>
    <col min="9490" max="9688" width="11.42578125" style="1"/>
    <col min="9689" max="9689" width="2.85546875" style="1" customWidth="1"/>
    <col min="9690" max="9693" width="2.7109375" style="1" customWidth="1"/>
    <col min="9694" max="9694" width="2.85546875" style="1" customWidth="1"/>
    <col min="9695" max="9697" width="2.7109375" style="1" customWidth="1"/>
    <col min="9698" max="9698" width="2.42578125" style="1" customWidth="1"/>
    <col min="9699" max="9699" width="0.28515625" style="1" customWidth="1"/>
    <col min="9700" max="9700" width="1" style="1" customWidth="1"/>
    <col min="9701" max="9701" width="1.5703125" style="1" customWidth="1"/>
    <col min="9702" max="9714" width="2.7109375" style="1" customWidth="1"/>
    <col min="9715" max="9715" width="2.42578125" style="1" customWidth="1"/>
    <col min="9716" max="9716" width="0.28515625" style="1" customWidth="1"/>
    <col min="9717" max="9717" width="1.85546875" style="1" customWidth="1"/>
    <col min="9718" max="9718" width="0.85546875" style="1" customWidth="1"/>
    <col min="9719" max="9722" width="2.7109375" style="1" customWidth="1"/>
    <col min="9723" max="9723" width="3.28515625" style="1" customWidth="1"/>
    <col min="9724" max="9724" width="3.140625" style="1" customWidth="1"/>
    <col min="9725" max="9726" width="2.7109375" style="1" customWidth="1"/>
    <col min="9727" max="9728" width="0.85546875" style="1" customWidth="1"/>
    <col min="9729" max="9729" width="1" style="1" customWidth="1"/>
    <col min="9730" max="9732" width="10.85546875" style="1" customWidth="1"/>
    <col min="9733" max="9733" width="3.85546875" style="1" customWidth="1"/>
    <col min="9734" max="9734" width="7" style="1" customWidth="1"/>
    <col min="9735" max="9735" width="6.85546875" style="1" customWidth="1"/>
    <col min="9736" max="9736" width="4" style="1" customWidth="1"/>
    <col min="9737" max="9744" width="10.85546875" style="1" customWidth="1"/>
    <col min="9745" max="9745" width="0.5703125" style="1" customWidth="1"/>
    <col min="9746" max="9944" width="11.42578125" style="1"/>
    <col min="9945" max="9945" width="2.85546875" style="1" customWidth="1"/>
    <col min="9946" max="9949" width="2.7109375" style="1" customWidth="1"/>
    <col min="9950" max="9950" width="2.85546875" style="1" customWidth="1"/>
    <col min="9951" max="9953" width="2.7109375" style="1" customWidth="1"/>
    <col min="9954" max="9954" width="2.42578125" style="1" customWidth="1"/>
    <col min="9955" max="9955" width="0.28515625" style="1" customWidth="1"/>
    <col min="9956" max="9956" width="1" style="1" customWidth="1"/>
    <col min="9957" max="9957" width="1.5703125" style="1" customWidth="1"/>
    <col min="9958" max="9970" width="2.7109375" style="1" customWidth="1"/>
    <col min="9971" max="9971" width="2.42578125" style="1" customWidth="1"/>
    <col min="9972" max="9972" width="0.28515625" style="1" customWidth="1"/>
    <col min="9973" max="9973" width="1.85546875" style="1" customWidth="1"/>
    <col min="9974" max="9974" width="0.85546875" style="1" customWidth="1"/>
    <col min="9975" max="9978" width="2.7109375" style="1" customWidth="1"/>
    <col min="9979" max="9979" width="3.28515625" style="1" customWidth="1"/>
    <col min="9980" max="9980" width="3.140625" style="1" customWidth="1"/>
    <col min="9981" max="9982" width="2.7109375" style="1" customWidth="1"/>
    <col min="9983" max="9984" width="0.85546875" style="1" customWidth="1"/>
    <col min="9985" max="9985" width="1" style="1" customWidth="1"/>
    <col min="9986" max="9988" width="10.85546875" style="1" customWidth="1"/>
    <col min="9989" max="9989" width="3.85546875" style="1" customWidth="1"/>
    <col min="9990" max="9990" width="7" style="1" customWidth="1"/>
    <col min="9991" max="9991" width="6.85546875" style="1" customWidth="1"/>
    <col min="9992" max="9992" width="4" style="1" customWidth="1"/>
    <col min="9993" max="10000" width="10.85546875" style="1" customWidth="1"/>
    <col min="10001" max="10001" width="0.5703125" style="1" customWidth="1"/>
    <col min="10002" max="10200" width="11.42578125" style="1"/>
    <col min="10201" max="10201" width="2.85546875" style="1" customWidth="1"/>
    <col min="10202" max="10205" width="2.7109375" style="1" customWidth="1"/>
    <col min="10206" max="10206" width="2.85546875" style="1" customWidth="1"/>
    <col min="10207" max="10209" width="2.7109375" style="1" customWidth="1"/>
    <col min="10210" max="10210" width="2.42578125" style="1" customWidth="1"/>
    <col min="10211" max="10211" width="0.28515625" style="1" customWidth="1"/>
    <col min="10212" max="10212" width="1" style="1" customWidth="1"/>
    <col min="10213" max="10213" width="1.5703125" style="1" customWidth="1"/>
    <col min="10214" max="10226" width="2.7109375" style="1" customWidth="1"/>
    <col min="10227" max="10227" width="2.42578125" style="1" customWidth="1"/>
    <col min="10228" max="10228" width="0.28515625" style="1" customWidth="1"/>
    <col min="10229" max="10229" width="1.85546875" style="1" customWidth="1"/>
    <col min="10230" max="10230" width="0.85546875" style="1" customWidth="1"/>
    <col min="10231" max="10234" width="2.7109375" style="1" customWidth="1"/>
    <col min="10235" max="10235" width="3.28515625" style="1" customWidth="1"/>
    <col min="10236" max="10236" width="3.140625" style="1" customWidth="1"/>
    <col min="10237" max="10238" width="2.7109375" style="1" customWidth="1"/>
    <col min="10239" max="10240" width="0.85546875" style="1" customWidth="1"/>
    <col min="10241" max="10241" width="1" style="1" customWidth="1"/>
    <col min="10242" max="10244" width="10.85546875" style="1" customWidth="1"/>
    <col min="10245" max="10245" width="3.85546875" style="1" customWidth="1"/>
    <col min="10246" max="10246" width="7" style="1" customWidth="1"/>
    <col min="10247" max="10247" width="6.85546875" style="1" customWidth="1"/>
    <col min="10248" max="10248" width="4" style="1" customWidth="1"/>
    <col min="10249" max="10256" width="10.85546875" style="1" customWidth="1"/>
    <col min="10257" max="10257" width="0.5703125" style="1" customWidth="1"/>
    <col min="10258" max="10456" width="11.42578125" style="1"/>
    <col min="10457" max="10457" width="2.85546875" style="1" customWidth="1"/>
    <col min="10458" max="10461" width="2.7109375" style="1" customWidth="1"/>
    <col min="10462" max="10462" width="2.85546875" style="1" customWidth="1"/>
    <col min="10463" max="10465" width="2.7109375" style="1" customWidth="1"/>
    <col min="10466" max="10466" width="2.42578125" style="1" customWidth="1"/>
    <col min="10467" max="10467" width="0.28515625" style="1" customWidth="1"/>
    <col min="10468" max="10468" width="1" style="1" customWidth="1"/>
    <col min="10469" max="10469" width="1.5703125" style="1" customWidth="1"/>
    <col min="10470" max="10482" width="2.7109375" style="1" customWidth="1"/>
    <col min="10483" max="10483" width="2.42578125" style="1" customWidth="1"/>
    <col min="10484" max="10484" width="0.28515625" style="1" customWidth="1"/>
    <col min="10485" max="10485" width="1.85546875" style="1" customWidth="1"/>
    <col min="10486" max="10486" width="0.85546875" style="1" customWidth="1"/>
    <col min="10487" max="10490" width="2.7109375" style="1" customWidth="1"/>
    <col min="10491" max="10491" width="3.28515625" style="1" customWidth="1"/>
    <col min="10492" max="10492" width="3.140625" style="1" customWidth="1"/>
    <col min="10493" max="10494" width="2.7109375" style="1" customWidth="1"/>
    <col min="10495" max="10496" width="0.85546875" style="1" customWidth="1"/>
    <col min="10497" max="10497" width="1" style="1" customWidth="1"/>
    <col min="10498" max="10500" width="10.85546875" style="1" customWidth="1"/>
    <col min="10501" max="10501" width="3.85546875" style="1" customWidth="1"/>
    <col min="10502" max="10502" width="7" style="1" customWidth="1"/>
    <col min="10503" max="10503" width="6.85546875" style="1" customWidth="1"/>
    <col min="10504" max="10504" width="4" style="1" customWidth="1"/>
    <col min="10505" max="10512" width="10.85546875" style="1" customWidth="1"/>
    <col min="10513" max="10513" width="0.5703125" style="1" customWidth="1"/>
    <col min="10514" max="10712" width="11.42578125" style="1"/>
    <col min="10713" max="10713" width="2.85546875" style="1" customWidth="1"/>
    <col min="10714" max="10717" width="2.7109375" style="1" customWidth="1"/>
    <col min="10718" max="10718" width="2.85546875" style="1" customWidth="1"/>
    <col min="10719" max="10721" width="2.7109375" style="1" customWidth="1"/>
    <col min="10722" max="10722" width="2.42578125" style="1" customWidth="1"/>
    <col min="10723" max="10723" width="0.28515625" style="1" customWidth="1"/>
    <col min="10724" max="10724" width="1" style="1" customWidth="1"/>
    <col min="10725" max="10725" width="1.5703125" style="1" customWidth="1"/>
    <col min="10726" max="10738" width="2.7109375" style="1" customWidth="1"/>
    <col min="10739" max="10739" width="2.42578125" style="1" customWidth="1"/>
    <col min="10740" max="10740" width="0.28515625" style="1" customWidth="1"/>
    <col min="10741" max="10741" width="1.85546875" style="1" customWidth="1"/>
    <col min="10742" max="10742" width="0.85546875" style="1" customWidth="1"/>
    <col min="10743" max="10746" width="2.7109375" style="1" customWidth="1"/>
    <col min="10747" max="10747" width="3.28515625" style="1" customWidth="1"/>
    <col min="10748" max="10748" width="3.140625" style="1" customWidth="1"/>
    <col min="10749" max="10750" width="2.7109375" style="1" customWidth="1"/>
    <col min="10751" max="10752" width="0.85546875" style="1" customWidth="1"/>
    <col min="10753" max="10753" width="1" style="1" customWidth="1"/>
    <col min="10754" max="10756" width="10.85546875" style="1" customWidth="1"/>
    <col min="10757" max="10757" width="3.85546875" style="1" customWidth="1"/>
    <col min="10758" max="10758" width="7" style="1" customWidth="1"/>
    <col min="10759" max="10759" width="6.85546875" style="1" customWidth="1"/>
    <col min="10760" max="10760" width="4" style="1" customWidth="1"/>
    <col min="10761" max="10768" width="10.85546875" style="1" customWidth="1"/>
    <col min="10769" max="10769" width="0.5703125" style="1" customWidth="1"/>
    <col min="10770" max="10968" width="11.42578125" style="1"/>
    <col min="10969" max="10969" width="2.85546875" style="1" customWidth="1"/>
    <col min="10970" max="10973" width="2.7109375" style="1" customWidth="1"/>
    <col min="10974" max="10974" width="2.85546875" style="1" customWidth="1"/>
    <col min="10975" max="10977" width="2.7109375" style="1" customWidth="1"/>
    <col min="10978" max="10978" width="2.42578125" style="1" customWidth="1"/>
    <col min="10979" max="10979" width="0.28515625" style="1" customWidth="1"/>
    <col min="10980" max="10980" width="1" style="1" customWidth="1"/>
    <col min="10981" max="10981" width="1.5703125" style="1" customWidth="1"/>
    <col min="10982" max="10994" width="2.7109375" style="1" customWidth="1"/>
    <col min="10995" max="10995" width="2.42578125" style="1" customWidth="1"/>
    <col min="10996" max="10996" width="0.28515625" style="1" customWidth="1"/>
    <col min="10997" max="10997" width="1.85546875" style="1" customWidth="1"/>
    <col min="10998" max="10998" width="0.85546875" style="1" customWidth="1"/>
    <col min="10999" max="11002" width="2.7109375" style="1" customWidth="1"/>
    <col min="11003" max="11003" width="3.28515625" style="1" customWidth="1"/>
    <col min="11004" max="11004" width="3.140625" style="1" customWidth="1"/>
    <col min="11005" max="11006" width="2.7109375" style="1" customWidth="1"/>
    <col min="11007" max="11008" width="0.85546875" style="1" customWidth="1"/>
    <col min="11009" max="11009" width="1" style="1" customWidth="1"/>
    <col min="11010" max="11012" width="10.85546875" style="1" customWidth="1"/>
    <col min="11013" max="11013" width="3.85546875" style="1" customWidth="1"/>
    <col min="11014" max="11014" width="7" style="1" customWidth="1"/>
    <col min="11015" max="11015" width="6.85546875" style="1" customWidth="1"/>
    <col min="11016" max="11016" width="4" style="1" customWidth="1"/>
    <col min="11017" max="11024" width="10.85546875" style="1" customWidth="1"/>
    <col min="11025" max="11025" width="0.5703125" style="1" customWidth="1"/>
    <col min="11026" max="11224" width="11.42578125" style="1"/>
    <col min="11225" max="11225" width="2.85546875" style="1" customWidth="1"/>
    <col min="11226" max="11229" width="2.7109375" style="1" customWidth="1"/>
    <col min="11230" max="11230" width="2.85546875" style="1" customWidth="1"/>
    <col min="11231" max="11233" width="2.7109375" style="1" customWidth="1"/>
    <col min="11234" max="11234" width="2.42578125" style="1" customWidth="1"/>
    <col min="11235" max="11235" width="0.28515625" style="1" customWidth="1"/>
    <col min="11236" max="11236" width="1" style="1" customWidth="1"/>
    <col min="11237" max="11237" width="1.5703125" style="1" customWidth="1"/>
    <col min="11238" max="11250" width="2.7109375" style="1" customWidth="1"/>
    <col min="11251" max="11251" width="2.42578125" style="1" customWidth="1"/>
    <col min="11252" max="11252" width="0.28515625" style="1" customWidth="1"/>
    <col min="11253" max="11253" width="1.85546875" style="1" customWidth="1"/>
    <col min="11254" max="11254" width="0.85546875" style="1" customWidth="1"/>
    <col min="11255" max="11258" width="2.7109375" style="1" customWidth="1"/>
    <col min="11259" max="11259" width="3.28515625" style="1" customWidth="1"/>
    <col min="11260" max="11260" width="3.140625" style="1" customWidth="1"/>
    <col min="11261" max="11262" width="2.7109375" style="1" customWidth="1"/>
    <col min="11263" max="11264" width="0.85546875" style="1" customWidth="1"/>
    <col min="11265" max="11265" width="1" style="1" customWidth="1"/>
    <col min="11266" max="11268" width="10.85546875" style="1" customWidth="1"/>
    <col min="11269" max="11269" width="3.85546875" style="1" customWidth="1"/>
    <col min="11270" max="11270" width="7" style="1" customWidth="1"/>
    <col min="11271" max="11271" width="6.85546875" style="1" customWidth="1"/>
    <col min="11272" max="11272" width="4" style="1" customWidth="1"/>
    <col min="11273" max="11280" width="10.85546875" style="1" customWidth="1"/>
    <col min="11281" max="11281" width="0.5703125" style="1" customWidth="1"/>
    <col min="11282" max="11480" width="11.42578125" style="1"/>
    <col min="11481" max="11481" width="2.85546875" style="1" customWidth="1"/>
    <col min="11482" max="11485" width="2.7109375" style="1" customWidth="1"/>
    <col min="11486" max="11486" width="2.85546875" style="1" customWidth="1"/>
    <col min="11487" max="11489" width="2.7109375" style="1" customWidth="1"/>
    <col min="11490" max="11490" width="2.42578125" style="1" customWidth="1"/>
    <col min="11491" max="11491" width="0.28515625" style="1" customWidth="1"/>
    <col min="11492" max="11492" width="1" style="1" customWidth="1"/>
    <col min="11493" max="11493" width="1.5703125" style="1" customWidth="1"/>
    <col min="11494" max="11506" width="2.7109375" style="1" customWidth="1"/>
    <col min="11507" max="11507" width="2.42578125" style="1" customWidth="1"/>
    <col min="11508" max="11508" width="0.28515625" style="1" customWidth="1"/>
    <col min="11509" max="11509" width="1.85546875" style="1" customWidth="1"/>
    <col min="11510" max="11510" width="0.85546875" style="1" customWidth="1"/>
    <col min="11511" max="11514" width="2.7109375" style="1" customWidth="1"/>
    <col min="11515" max="11515" width="3.28515625" style="1" customWidth="1"/>
    <col min="11516" max="11516" width="3.140625" style="1" customWidth="1"/>
    <col min="11517" max="11518" width="2.7109375" style="1" customWidth="1"/>
    <col min="11519" max="11520" width="0.85546875" style="1" customWidth="1"/>
    <col min="11521" max="11521" width="1" style="1" customWidth="1"/>
    <col min="11522" max="11524" width="10.85546875" style="1" customWidth="1"/>
    <col min="11525" max="11525" width="3.85546875" style="1" customWidth="1"/>
    <col min="11526" max="11526" width="7" style="1" customWidth="1"/>
    <col min="11527" max="11527" width="6.85546875" style="1" customWidth="1"/>
    <col min="11528" max="11528" width="4" style="1" customWidth="1"/>
    <col min="11529" max="11536" width="10.85546875" style="1" customWidth="1"/>
    <col min="11537" max="11537" width="0.5703125" style="1" customWidth="1"/>
    <col min="11538" max="11736" width="11.42578125" style="1"/>
    <col min="11737" max="11737" width="2.85546875" style="1" customWidth="1"/>
    <col min="11738" max="11741" width="2.7109375" style="1" customWidth="1"/>
    <col min="11742" max="11742" width="2.85546875" style="1" customWidth="1"/>
    <col min="11743" max="11745" width="2.7109375" style="1" customWidth="1"/>
    <col min="11746" max="11746" width="2.42578125" style="1" customWidth="1"/>
    <col min="11747" max="11747" width="0.28515625" style="1" customWidth="1"/>
    <col min="11748" max="11748" width="1" style="1" customWidth="1"/>
    <col min="11749" max="11749" width="1.5703125" style="1" customWidth="1"/>
    <col min="11750" max="11762" width="2.7109375" style="1" customWidth="1"/>
    <col min="11763" max="11763" width="2.42578125" style="1" customWidth="1"/>
    <col min="11764" max="11764" width="0.28515625" style="1" customWidth="1"/>
    <col min="11765" max="11765" width="1.85546875" style="1" customWidth="1"/>
    <col min="11766" max="11766" width="0.85546875" style="1" customWidth="1"/>
    <col min="11767" max="11770" width="2.7109375" style="1" customWidth="1"/>
    <col min="11771" max="11771" width="3.28515625" style="1" customWidth="1"/>
    <col min="11772" max="11772" width="3.140625" style="1" customWidth="1"/>
    <col min="11773" max="11774" width="2.7109375" style="1" customWidth="1"/>
    <col min="11775" max="11776" width="0.85546875" style="1" customWidth="1"/>
    <col min="11777" max="11777" width="1" style="1" customWidth="1"/>
    <col min="11778" max="11780" width="10.85546875" style="1" customWidth="1"/>
    <col min="11781" max="11781" width="3.85546875" style="1" customWidth="1"/>
    <col min="11782" max="11782" width="7" style="1" customWidth="1"/>
    <col min="11783" max="11783" width="6.85546875" style="1" customWidth="1"/>
    <col min="11784" max="11784" width="4" style="1" customWidth="1"/>
    <col min="11785" max="11792" width="10.85546875" style="1" customWidth="1"/>
    <col min="11793" max="11793" width="0.5703125" style="1" customWidth="1"/>
    <col min="11794" max="11992" width="11.42578125" style="1"/>
    <col min="11993" max="11993" width="2.85546875" style="1" customWidth="1"/>
    <col min="11994" max="11997" width="2.7109375" style="1" customWidth="1"/>
    <col min="11998" max="11998" width="2.85546875" style="1" customWidth="1"/>
    <col min="11999" max="12001" width="2.7109375" style="1" customWidth="1"/>
    <col min="12002" max="12002" width="2.42578125" style="1" customWidth="1"/>
    <col min="12003" max="12003" width="0.28515625" style="1" customWidth="1"/>
    <col min="12004" max="12004" width="1" style="1" customWidth="1"/>
    <col min="12005" max="12005" width="1.5703125" style="1" customWidth="1"/>
    <col min="12006" max="12018" width="2.7109375" style="1" customWidth="1"/>
    <col min="12019" max="12019" width="2.42578125" style="1" customWidth="1"/>
    <col min="12020" max="12020" width="0.28515625" style="1" customWidth="1"/>
    <col min="12021" max="12021" width="1.85546875" style="1" customWidth="1"/>
    <col min="12022" max="12022" width="0.85546875" style="1" customWidth="1"/>
    <col min="12023" max="12026" width="2.7109375" style="1" customWidth="1"/>
    <col min="12027" max="12027" width="3.28515625" style="1" customWidth="1"/>
    <col min="12028" max="12028" width="3.140625" style="1" customWidth="1"/>
    <col min="12029" max="12030" width="2.7109375" style="1" customWidth="1"/>
    <col min="12031" max="12032" width="0.85546875" style="1" customWidth="1"/>
    <col min="12033" max="12033" width="1" style="1" customWidth="1"/>
    <col min="12034" max="12036" width="10.85546875" style="1" customWidth="1"/>
    <col min="12037" max="12037" width="3.85546875" style="1" customWidth="1"/>
    <col min="12038" max="12038" width="7" style="1" customWidth="1"/>
    <col min="12039" max="12039" width="6.85546875" style="1" customWidth="1"/>
    <col min="12040" max="12040" width="4" style="1" customWidth="1"/>
    <col min="12041" max="12048" width="10.85546875" style="1" customWidth="1"/>
    <col min="12049" max="12049" width="0.5703125" style="1" customWidth="1"/>
    <col min="12050" max="12248" width="11.42578125" style="1"/>
    <col min="12249" max="12249" width="2.85546875" style="1" customWidth="1"/>
    <col min="12250" max="12253" width="2.7109375" style="1" customWidth="1"/>
    <col min="12254" max="12254" width="2.85546875" style="1" customWidth="1"/>
    <col min="12255" max="12257" width="2.7109375" style="1" customWidth="1"/>
    <col min="12258" max="12258" width="2.42578125" style="1" customWidth="1"/>
    <col min="12259" max="12259" width="0.28515625" style="1" customWidth="1"/>
    <col min="12260" max="12260" width="1" style="1" customWidth="1"/>
    <col min="12261" max="12261" width="1.5703125" style="1" customWidth="1"/>
    <col min="12262" max="12274" width="2.7109375" style="1" customWidth="1"/>
    <col min="12275" max="12275" width="2.42578125" style="1" customWidth="1"/>
    <col min="12276" max="12276" width="0.28515625" style="1" customWidth="1"/>
    <col min="12277" max="12277" width="1.85546875" style="1" customWidth="1"/>
    <col min="12278" max="12278" width="0.85546875" style="1" customWidth="1"/>
    <col min="12279" max="12282" width="2.7109375" style="1" customWidth="1"/>
    <col min="12283" max="12283" width="3.28515625" style="1" customWidth="1"/>
    <col min="12284" max="12284" width="3.140625" style="1" customWidth="1"/>
    <col min="12285" max="12286" width="2.7109375" style="1" customWidth="1"/>
    <col min="12287" max="12288" width="0.85546875" style="1" customWidth="1"/>
    <col min="12289" max="12289" width="1" style="1" customWidth="1"/>
    <col min="12290" max="12292" width="10.85546875" style="1" customWidth="1"/>
    <col min="12293" max="12293" width="3.85546875" style="1" customWidth="1"/>
    <col min="12294" max="12294" width="7" style="1" customWidth="1"/>
    <col min="12295" max="12295" width="6.85546875" style="1" customWidth="1"/>
    <col min="12296" max="12296" width="4" style="1" customWidth="1"/>
    <col min="12297" max="12304" width="10.85546875" style="1" customWidth="1"/>
    <col min="12305" max="12305" width="0.5703125" style="1" customWidth="1"/>
    <col min="12306" max="12504" width="11.42578125" style="1"/>
    <col min="12505" max="12505" width="2.85546875" style="1" customWidth="1"/>
    <col min="12506" max="12509" width="2.7109375" style="1" customWidth="1"/>
    <col min="12510" max="12510" width="2.85546875" style="1" customWidth="1"/>
    <col min="12511" max="12513" width="2.7109375" style="1" customWidth="1"/>
    <col min="12514" max="12514" width="2.42578125" style="1" customWidth="1"/>
    <col min="12515" max="12515" width="0.28515625" style="1" customWidth="1"/>
    <col min="12516" max="12516" width="1" style="1" customWidth="1"/>
    <col min="12517" max="12517" width="1.5703125" style="1" customWidth="1"/>
    <col min="12518" max="12530" width="2.7109375" style="1" customWidth="1"/>
    <col min="12531" max="12531" width="2.42578125" style="1" customWidth="1"/>
    <col min="12532" max="12532" width="0.28515625" style="1" customWidth="1"/>
    <col min="12533" max="12533" width="1.85546875" style="1" customWidth="1"/>
    <col min="12534" max="12534" width="0.85546875" style="1" customWidth="1"/>
    <col min="12535" max="12538" width="2.7109375" style="1" customWidth="1"/>
    <col min="12539" max="12539" width="3.28515625" style="1" customWidth="1"/>
    <col min="12540" max="12540" width="3.140625" style="1" customWidth="1"/>
    <col min="12541" max="12542" width="2.7109375" style="1" customWidth="1"/>
    <col min="12543" max="12544" width="0.85546875" style="1" customWidth="1"/>
    <col min="12545" max="12545" width="1" style="1" customWidth="1"/>
    <col min="12546" max="12548" width="10.85546875" style="1" customWidth="1"/>
    <col min="12549" max="12549" width="3.85546875" style="1" customWidth="1"/>
    <col min="12550" max="12550" width="7" style="1" customWidth="1"/>
    <col min="12551" max="12551" width="6.85546875" style="1" customWidth="1"/>
    <col min="12552" max="12552" width="4" style="1" customWidth="1"/>
    <col min="12553" max="12560" width="10.85546875" style="1" customWidth="1"/>
    <col min="12561" max="12561" width="0.5703125" style="1" customWidth="1"/>
    <col min="12562" max="12760" width="11.42578125" style="1"/>
    <col min="12761" max="12761" width="2.85546875" style="1" customWidth="1"/>
    <col min="12762" max="12765" width="2.7109375" style="1" customWidth="1"/>
    <col min="12766" max="12766" width="2.85546875" style="1" customWidth="1"/>
    <col min="12767" max="12769" width="2.7109375" style="1" customWidth="1"/>
    <col min="12770" max="12770" width="2.42578125" style="1" customWidth="1"/>
    <col min="12771" max="12771" width="0.28515625" style="1" customWidth="1"/>
    <col min="12772" max="12772" width="1" style="1" customWidth="1"/>
    <col min="12773" max="12773" width="1.5703125" style="1" customWidth="1"/>
    <col min="12774" max="12786" width="2.7109375" style="1" customWidth="1"/>
    <col min="12787" max="12787" width="2.42578125" style="1" customWidth="1"/>
    <col min="12788" max="12788" width="0.28515625" style="1" customWidth="1"/>
    <col min="12789" max="12789" width="1.85546875" style="1" customWidth="1"/>
    <col min="12790" max="12790" width="0.85546875" style="1" customWidth="1"/>
    <col min="12791" max="12794" width="2.7109375" style="1" customWidth="1"/>
    <col min="12795" max="12795" width="3.28515625" style="1" customWidth="1"/>
    <col min="12796" max="12796" width="3.140625" style="1" customWidth="1"/>
    <col min="12797" max="12798" width="2.7109375" style="1" customWidth="1"/>
    <col min="12799" max="12800" width="0.85546875" style="1" customWidth="1"/>
    <col min="12801" max="12801" width="1" style="1" customWidth="1"/>
    <col min="12802" max="12804" width="10.85546875" style="1" customWidth="1"/>
    <col min="12805" max="12805" width="3.85546875" style="1" customWidth="1"/>
    <col min="12806" max="12806" width="7" style="1" customWidth="1"/>
    <col min="12807" max="12807" width="6.85546875" style="1" customWidth="1"/>
    <col min="12808" max="12808" width="4" style="1" customWidth="1"/>
    <col min="12809" max="12816" width="10.85546875" style="1" customWidth="1"/>
    <col min="12817" max="12817" width="0.5703125" style="1" customWidth="1"/>
    <col min="12818" max="13016" width="11.42578125" style="1"/>
    <col min="13017" max="13017" width="2.85546875" style="1" customWidth="1"/>
    <col min="13018" max="13021" width="2.7109375" style="1" customWidth="1"/>
    <col min="13022" max="13022" width="2.85546875" style="1" customWidth="1"/>
    <col min="13023" max="13025" width="2.7109375" style="1" customWidth="1"/>
    <col min="13026" max="13026" width="2.42578125" style="1" customWidth="1"/>
    <col min="13027" max="13027" width="0.28515625" style="1" customWidth="1"/>
    <col min="13028" max="13028" width="1" style="1" customWidth="1"/>
    <col min="13029" max="13029" width="1.5703125" style="1" customWidth="1"/>
    <col min="13030" max="13042" width="2.7109375" style="1" customWidth="1"/>
    <col min="13043" max="13043" width="2.42578125" style="1" customWidth="1"/>
    <col min="13044" max="13044" width="0.28515625" style="1" customWidth="1"/>
    <col min="13045" max="13045" width="1.85546875" style="1" customWidth="1"/>
    <col min="13046" max="13046" width="0.85546875" style="1" customWidth="1"/>
    <col min="13047" max="13050" width="2.7109375" style="1" customWidth="1"/>
    <col min="13051" max="13051" width="3.28515625" style="1" customWidth="1"/>
    <col min="13052" max="13052" width="3.140625" style="1" customWidth="1"/>
    <col min="13053" max="13054" width="2.7109375" style="1" customWidth="1"/>
    <col min="13055" max="13056" width="0.85546875" style="1" customWidth="1"/>
    <col min="13057" max="13057" width="1" style="1" customWidth="1"/>
    <col min="13058" max="13060" width="10.85546875" style="1" customWidth="1"/>
    <col min="13061" max="13061" width="3.85546875" style="1" customWidth="1"/>
    <col min="13062" max="13062" width="7" style="1" customWidth="1"/>
    <col min="13063" max="13063" width="6.85546875" style="1" customWidth="1"/>
    <col min="13064" max="13064" width="4" style="1" customWidth="1"/>
    <col min="13065" max="13072" width="10.85546875" style="1" customWidth="1"/>
    <col min="13073" max="13073" width="0.5703125" style="1" customWidth="1"/>
    <col min="13074" max="13272" width="11.42578125" style="1"/>
    <col min="13273" max="13273" width="2.85546875" style="1" customWidth="1"/>
    <col min="13274" max="13277" width="2.7109375" style="1" customWidth="1"/>
    <col min="13278" max="13278" width="2.85546875" style="1" customWidth="1"/>
    <col min="13279" max="13281" width="2.7109375" style="1" customWidth="1"/>
    <col min="13282" max="13282" width="2.42578125" style="1" customWidth="1"/>
    <col min="13283" max="13283" width="0.28515625" style="1" customWidth="1"/>
    <col min="13284" max="13284" width="1" style="1" customWidth="1"/>
    <col min="13285" max="13285" width="1.5703125" style="1" customWidth="1"/>
    <col min="13286" max="13298" width="2.7109375" style="1" customWidth="1"/>
    <col min="13299" max="13299" width="2.42578125" style="1" customWidth="1"/>
    <col min="13300" max="13300" width="0.28515625" style="1" customWidth="1"/>
    <col min="13301" max="13301" width="1.85546875" style="1" customWidth="1"/>
    <col min="13302" max="13302" width="0.85546875" style="1" customWidth="1"/>
    <col min="13303" max="13306" width="2.7109375" style="1" customWidth="1"/>
    <col min="13307" max="13307" width="3.28515625" style="1" customWidth="1"/>
    <col min="13308" max="13308" width="3.140625" style="1" customWidth="1"/>
    <col min="13309" max="13310" width="2.7109375" style="1" customWidth="1"/>
    <col min="13311" max="13312" width="0.85546875" style="1" customWidth="1"/>
    <col min="13313" max="13313" width="1" style="1" customWidth="1"/>
    <col min="13314" max="13316" width="10.85546875" style="1" customWidth="1"/>
    <col min="13317" max="13317" width="3.85546875" style="1" customWidth="1"/>
    <col min="13318" max="13318" width="7" style="1" customWidth="1"/>
    <col min="13319" max="13319" width="6.85546875" style="1" customWidth="1"/>
    <col min="13320" max="13320" width="4" style="1" customWidth="1"/>
    <col min="13321" max="13328" width="10.85546875" style="1" customWidth="1"/>
    <col min="13329" max="13329" width="0.5703125" style="1" customWidth="1"/>
    <col min="13330" max="13528" width="11.42578125" style="1"/>
    <col min="13529" max="13529" width="2.85546875" style="1" customWidth="1"/>
    <col min="13530" max="13533" width="2.7109375" style="1" customWidth="1"/>
    <col min="13534" max="13534" width="2.85546875" style="1" customWidth="1"/>
    <col min="13535" max="13537" width="2.7109375" style="1" customWidth="1"/>
    <col min="13538" max="13538" width="2.42578125" style="1" customWidth="1"/>
    <col min="13539" max="13539" width="0.28515625" style="1" customWidth="1"/>
    <col min="13540" max="13540" width="1" style="1" customWidth="1"/>
    <col min="13541" max="13541" width="1.5703125" style="1" customWidth="1"/>
    <col min="13542" max="13554" width="2.7109375" style="1" customWidth="1"/>
    <col min="13555" max="13555" width="2.42578125" style="1" customWidth="1"/>
    <col min="13556" max="13556" width="0.28515625" style="1" customWidth="1"/>
    <col min="13557" max="13557" width="1.85546875" style="1" customWidth="1"/>
    <col min="13558" max="13558" width="0.85546875" style="1" customWidth="1"/>
    <col min="13559" max="13562" width="2.7109375" style="1" customWidth="1"/>
    <col min="13563" max="13563" width="3.28515625" style="1" customWidth="1"/>
    <col min="13564" max="13564" width="3.140625" style="1" customWidth="1"/>
    <col min="13565" max="13566" width="2.7109375" style="1" customWidth="1"/>
    <col min="13567" max="13568" width="0.85546875" style="1" customWidth="1"/>
    <col min="13569" max="13569" width="1" style="1" customWidth="1"/>
    <col min="13570" max="13572" width="10.85546875" style="1" customWidth="1"/>
    <col min="13573" max="13573" width="3.85546875" style="1" customWidth="1"/>
    <col min="13574" max="13574" width="7" style="1" customWidth="1"/>
    <col min="13575" max="13575" width="6.85546875" style="1" customWidth="1"/>
    <col min="13576" max="13576" width="4" style="1" customWidth="1"/>
    <col min="13577" max="13584" width="10.85546875" style="1" customWidth="1"/>
    <col min="13585" max="13585" width="0.5703125" style="1" customWidth="1"/>
    <col min="13586" max="13784" width="11.42578125" style="1"/>
    <col min="13785" max="13785" width="2.85546875" style="1" customWidth="1"/>
    <col min="13786" max="13789" width="2.7109375" style="1" customWidth="1"/>
    <col min="13790" max="13790" width="2.85546875" style="1" customWidth="1"/>
    <col min="13791" max="13793" width="2.7109375" style="1" customWidth="1"/>
    <col min="13794" max="13794" width="2.42578125" style="1" customWidth="1"/>
    <col min="13795" max="13795" width="0.28515625" style="1" customWidth="1"/>
    <col min="13796" max="13796" width="1" style="1" customWidth="1"/>
    <col min="13797" max="13797" width="1.5703125" style="1" customWidth="1"/>
    <col min="13798" max="13810" width="2.7109375" style="1" customWidth="1"/>
    <col min="13811" max="13811" width="2.42578125" style="1" customWidth="1"/>
    <col min="13812" max="13812" width="0.28515625" style="1" customWidth="1"/>
    <col min="13813" max="13813" width="1.85546875" style="1" customWidth="1"/>
    <col min="13814" max="13814" width="0.85546875" style="1" customWidth="1"/>
    <col min="13815" max="13818" width="2.7109375" style="1" customWidth="1"/>
    <col min="13819" max="13819" width="3.28515625" style="1" customWidth="1"/>
    <col min="13820" max="13820" width="3.140625" style="1" customWidth="1"/>
    <col min="13821" max="13822" width="2.7109375" style="1" customWidth="1"/>
    <col min="13823" max="13824" width="0.85546875" style="1" customWidth="1"/>
    <col min="13825" max="13825" width="1" style="1" customWidth="1"/>
    <col min="13826" max="13828" width="10.85546875" style="1" customWidth="1"/>
    <col min="13829" max="13829" width="3.85546875" style="1" customWidth="1"/>
    <col min="13830" max="13830" width="7" style="1" customWidth="1"/>
    <col min="13831" max="13831" width="6.85546875" style="1" customWidth="1"/>
    <col min="13832" max="13832" width="4" style="1" customWidth="1"/>
    <col min="13833" max="13840" width="10.85546875" style="1" customWidth="1"/>
    <col min="13841" max="13841" width="0.5703125" style="1" customWidth="1"/>
    <col min="13842" max="14040" width="11.42578125" style="1"/>
    <col min="14041" max="14041" width="2.85546875" style="1" customWidth="1"/>
    <col min="14042" max="14045" width="2.7109375" style="1" customWidth="1"/>
    <col min="14046" max="14046" width="2.85546875" style="1" customWidth="1"/>
    <col min="14047" max="14049" width="2.7109375" style="1" customWidth="1"/>
    <col min="14050" max="14050" width="2.42578125" style="1" customWidth="1"/>
    <col min="14051" max="14051" width="0.28515625" style="1" customWidth="1"/>
    <col min="14052" max="14052" width="1" style="1" customWidth="1"/>
    <col min="14053" max="14053" width="1.5703125" style="1" customWidth="1"/>
    <col min="14054" max="14066" width="2.7109375" style="1" customWidth="1"/>
    <col min="14067" max="14067" width="2.42578125" style="1" customWidth="1"/>
    <col min="14068" max="14068" width="0.28515625" style="1" customWidth="1"/>
    <col min="14069" max="14069" width="1.85546875" style="1" customWidth="1"/>
    <col min="14070" max="14070" width="0.85546875" style="1" customWidth="1"/>
    <col min="14071" max="14074" width="2.7109375" style="1" customWidth="1"/>
    <col min="14075" max="14075" width="3.28515625" style="1" customWidth="1"/>
    <col min="14076" max="14076" width="3.140625" style="1" customWidth="1"/>
    <col min="14077" max="14078" width="2.7109375" style="1" customWidth="1"/>
    <col min="14079" max="14080" width="0.85546875" style="1" customWidth="1"/>
    <col min="14081" max="14081" width="1" style="1" customWidth="1"/>
    <col min="14082" max="14084" width="10.85546875" style="1" customWidth="1"/>
    <col min="14085" max="14085" width="3.85546875" style="1" customWidth="1"/>
    <col min="14086" max="14086" width="7" style="1" customWidth="1"/>
    <col min="14087" max="14087" width="6.85546875" style="1" customWidth="1"/>
    <col min="14088" max="14088" width="4" style="1" customWidth="1"/>
    <col min="14089" max="14096" width="10.85546875" style="1" customWidth="1"/>
    <col min="14097" max="14097" width="0.5703125" style="1" customWidth="1"/>
    <col min="14098" max="14296" width="11.42578125" style="1"/>
    <col min="14297" max="14297" width="2.85546875" style="1" customWidth="1"/>
    <col min="14298" max="14301" width="2.7109375" style="1" customWidth="1"/>
    <col min="14302" max="14302" width="2.85546875" style="1" customWidth="1"/>
    <col min="14303" max="14305" width="2.7109375" style="1" customWidth="1"/>
    <col min="14306" max="14306" width="2.42578125" style="1" customWidth="1"/>
    <col min="14307" max="14307" width="0.28515625" style="1" customWidth="1"/>
    <col min="14308" max="14308" width="1" style="1" customWidth="1"/>
    <col min="14309" max="14309" width="1.5703125" style="1" customWidth="1"/>
    <col min="14310" max="14322" width="2.7109375" style="1" customWidth="1"/>
    <col min="14323" max="14323" width="2.42578125" style="1" customWidth="1"/>
    <col min="14324" max="14324" width="0.28515625" style="1" customWidth="1"/>
    <col min="14325" max="14325" width="1.85546875" style="1" customWidth="1"/>
    <col min="14326" max="14326" width="0.85546875" style="1" customWidth="1"/>
    <col min="14327" max="14330" width="2.7109375" style="1" customWidth="1"/>
    <col min="14331" max="14331" width="3.28515625" style="1" customWidth="1"/>
    <col min="14332" max="14332" width="3.140625" style="1" customWidth="1"/>
    <col min="14333" max="14334" width="2.7109375" style="1" customWidth="1"/>
    <col min="14335" max="14336" width="0.85546875" style="1" customWidth="1"/>
    <col min="14337" max="14337" width="1" style="1" customWidth="1"/>
    <col min="14338" max="14340" width="10.85546875" style="1" customWidth="1"/>
    <col min="14341" max="14341" width="3.85546875" style="1" customWidth="1"/>
    <col min="14342" max="14342" width="7" style="1" customWidth="1"/>
    <col min="14343" max="14343" width="6.85546875" style="1" customWidth="1"/>
    <col min="14344" max="14344" width="4" style="1" customWidth="1"/>
    <col min="14345" max="14352" width="10.85546875" style="1" customWidth="1"/>
    <col min="14353" max="14353" width="0.5703125" style="1" customWidth="1"/>
    <col min="14354" max="14552" width="11.42578125" style="1"/>
    <col min="14553" max="14553" width="2.85546875" style="1" customWidth="1"/>
    <col min="14554" max="14557" width="2.7109375" style="1" customWidth="1"/>
    <col min="14558" max="14558" width="2.85546875" style="1" customWidth="1"/>
    <col min="14559" max="14561" width="2.7109375" style="1" customWidth="1"/>
    <col min="14562" max="14562" width="2.42578125" style="1" customWidth="1"/>
    <col min="14563" max="14563" width="0.28515625" style="1" customWidth="1"/>
    <col min="14564" max="14564" width="1" style="1" customWidth="1"/>
    <col min="14565" max="14565" width="1.5703125" style="1" customWidth="1"/>
    <col min="14566" max="14578" width="2.7109375" style="1" customWidth="1"/>
    <col min="14579" max="14579" width="2.42578125" style="1" customWidth="1"/>
    <col min="14580" max="14580" width="0.28515625" style="1" customWidth="1"/>
    <col min="14581" max="14581" width="1.85546875" style="1" customWidth="1"/>
    <col min="14582" max="14582" width="0.85546875" style="1" customWidth="1"/>
    <col min="14583" max="14586" width="2.7109375" style="1" customWidth="1"/>
    <col min="14587" max="14587" width="3.28515625" style="1" customWidth="1"/>
    <col min="14588" max="14588" width="3.140625" style="1" customWidth="1"/>
    <col min="14589" max="14590" width="2.7109375" style="1" customWidth="1"/>
    <col min="14591" max="14592" width="0.85546875" style="1" customWidth="1"/>
    <col min="14593" max="14593" width="1" style="1" customWidth="1"/>
    <col min="14594" max="14596" width="10.85546875" style="1" customWidth="1"/>
    <col min="14597" max="14597" width="3.85546875" style="1" customWidth="1"/>
    <col min="14598" max="14598" width="7" style="1" customWidth="1"/>
    <col min="14599" max="14599" width="6.85546875" style="1" customWidth="1"/>
    <col min="14600" max="14600" width="4" style="1" customWidth="1"/>
    <col min="14601" max="14608" width="10.85546875" style="1" customWidth="1"/>
    <col min="14609" max="14609" width="0.5703125" style="1" customWidth="1"/>
    <col min="14610" max="14808" width="11.42578125" style="1"/>
    <col min="14809" max="14809" width="2.85546875" style="1" customWidth="1"/>
    <col min="14810" max="14813" width="2.7109375" style="1" customWidth="1"/>
    <col min="14814" max="14814" width="2.85546875" style="1" customWidth="1"/>
    <col min="14815" max="14817" width="2.7109375" style="1" customWidth="1"/>
    <col min="14818" max="14818" width="2.42578125" style="1" customWidth="1"/>
    <col min="14819" max="14819" width="0.28515625" style="1" customWidth="1"/>
    <col min="14820" max="14820" width="1" style="1" customWidth="1"/>
    <col min="14821" max="14821" width="1.5703125" style="1" customWidth="1"/>
    <col min="14822" max="14834" width="2.7109375" style="1" customWidth="1"/>
    <col min="14835" max="14835" width="2.42578125" style="1" customWidth="1"/>
    <col min="14836" max="14836" width="0.28515625" style="1" customWidth="1"/>
    <col min="14837" max="14837" width="1.85546875" style="1" customWidth="1"/>
    <col min="14838" max="14838" width="0.85546875" style="1" customWidth="1"/>
    <col min="14839" max="14842" width="2.7109375" style="1" customWidth="1"/>
    <col min="14843" max="14843" width="3.28515625" style="1" customWidth="1"/>
    <col min="14844" max="14844" width="3.140625" style="1" customWidth="1"/>
    <col min="14845" max="14846" width="2.7109375" style="1" customWidth="1"/>
    <col min="14847" max="14848" width="0.85546875" style="1" customWidth="1"/>
    <col min="14849" max="14849" width="1" style="1" customWidth="1"/>
    <col min="14850" max="14852" width="10.85546875" style="1" customWidth="1"/>
    <col min="14853" max="14853" width="3.85546875" style="1" customWidth="1"/>
    <col min="14854" max="14854" width="7" style="1" customWidth="1"/>
    <col min="14855" max="14855" width="6.85546875" style="1" customWidth="1"/>
    <col min="14856" max="14856" width="4" style="1" customWidth="1"/>
    <col min="14857" max="14864" width="10.85546875" style="1" customWidth="1"/>
    <col min="14865" max="14865" width="0.5703125" style="1" customWidth="1"/>
    <col min="14866" max="15064" width="11.42578125" style="1"/>
    <col min="15065" max="15065" width="2.85546875" style="1" customWidth="1"/>
    <col min="15066" max="15069" width="2.7109375" style="1" customWidth="1"/>
    <col min="15070" max="15070" width="2.85546875" style="1" customWidth="1"/>
    <col min="15071" max="15073" width="2.7109375" style="1" customWidth="1"/>
    <col min="15074" max="15074" width="2.42578125" style="1" customWidth="1"/>
    <col min="15075" max="15075" width="0.28515625" style="1" customWidth="1"/>
    <col min="15076" max="15076" width="1" style="1" customWidth="1"/>
    <col min="15077" max="15077" width="1.5703125" style="1" customWidth="1"/>
    <col min="15078" max="15090" width="2.7109375" style="1" customWidth="1"/>
    <col min="15091" max="15091" width="2.42578125" style="1" customWidth="1"/>
    <col min="15092" max="15092" width="0.28515625" style="1" customWidth="1"/>
    <col min="15093" max="15093" width="1.85546875" style="1" customWidth="1"/>
    <col min="15094" max="15094" width="0.85546875" style="1" customWidth="1"/>
    <col min="15095" max="15098" width="2.7109375" style="1" customWidth="1"/>
    <col min="15099" max="15099" width="3.28515625" style="1" customWidth="1"/>
    <col min="15100" max="15100" width="3.140625" style="1" customWidth="1"/>
    <col min="15101" max="15102" width="2.7109375" style="1" customWidth="1"/>
    <col min="15103" max="15104" width="0.85546875" style="1" customWidth="1"/>
    <col min="15105" max="15105" width="1" style="1" customWidth="1"/>
    <col min="15106" max="15108" width="10.85546875" style="1" customWidth="1"/>
    <col min="15109" max="15109" width="3.85546875" style="1" customWidth="1"/>
    <col min="15110" max="15110" width="7" style="1" customWidth="1"/>
    <col min="15111" max="15111" width="6.85546875" style="1" customWidth="1"/>
    <col min="15112" max="15112" width="4" style="1" customWidth="1"/>
    <col min="15113" max="15120" width="10.85546875" style="1" customWidth="1"/>
    <col min="15121" max="15121" width="0.5703125" style="1" customWidth="1"/>
    <col min="15122" max="15320" width="11.42578125" style="1"/>
    <col min="15321" max="15321" width="2.85546875" style="1" customWidth="1"/>
    <col min="15322" max="15325" width="2.7109375" style="1" customWidth="1"/>
    <col min="15326" max="15326" width="2.85546875" style="1" customWidth="1"/>
    <col min="15327" max="15329" width="2.7109375" style="1" customWidth="1"/>
    <col min="15330" max="15330" width="2.42578125" style="1" customWidth="1"/>
    <col min="15331" max="15331" width="0.28515625" style="1" customWidth="1"/>
    <col min="15332" max="15332" width="1" style="1" customWidth="1"/>
    <col min="15333" max="15333" width="1.5703125" style="1" customWidth="1"/>
    <col min="15334" max="15346" width="2.7109375" style="1" customWidth="1"/>
    <col min="15347" max="15347" width="2.42578125" style="1" customWidth="1"/>
    <col min="15348" max="15348" width="0.28515625" style="1" customWidth="1"/>
    <col min="15349" max="15349" width="1.85546875" style="1" customWidth="1"/>
    <col min="15350" max="15350" width="0.85546875" style="1" customWidth="1"/>
    <col min="15351" max="15354" width="2.7109375" style="1" customWidth="1"/>
    <col min="15355" max="15355" width="3.28515625" style="1" customWidth="1"/>
    <col min="15356" max="15356" width="3.140625" style="1" customWidth="1"/>
    <col min="15357" max="15358" width="2.7109375" style="1" customWidth="1"/>
    <col min="15359" max="15360" width="0.85546875" style="1" customWidth="1"/>
    <col min="15361" max="15361" width="1" style="1" customWidth="1"/>
    <col min="15362" max="15364" width="10.85546875" style="1" customWidth="1"/>
    <col min="15365" max="15365" width="3.85546875" style="1" customWidth="1"/>
    <col min="15366" max="15366" width="7" style="1" customWidth="1"/>
    <col min="15367" max="15367" width="6.85546875" style="1" customWidth="1"/>
    <col min="15368" max="15368" width="4" style="1" customWidth="1"/>
    <col min="15369" max="15376" width="10.85546875" style="1" customWidth="1"/>
    <col min="15377" max="15377" width="0.5703125" style="1" customWidth="1"/>
    <col min="15378" max="15576" width="11.42578125" style="1"/>
    <col min="15577" max="15577" width="2.85546875" style="1" customWidth="1"/>
    <col min="15578" max="15581" width="2.7109375" style="1" customWidth="1"/>
    <col min="15582" max="15582" width="2.85546875" style="1" customWidth="1"/>
    <col min="15583" max="15585" width="2.7109375" style="1" customWidth="1"/>
    <col min="15586" max="15586" width="2.42578125" style="1" customWidth="1"/>
    <col min="15587" max="15587" width="0.28515625" style="1" customWidth="1"/>
    <col min="15588" max="15588" width="1" style="1" customWidth="1"/>
    <col min="15589" max="15589" width="1.5703125" style="1" customWidth="1"/>
    <col min="15590" max="15602" width="2.7109375" style="1" customWidth="1"/>
    <col min="15603" max="15603" width="2.42578125" style="1" customWidth="1"/>
    <col min="15604" max="15604" width="0.28515625" style="1" customWidth="1"/>
    <col min="15605" max="15605" width="1.85546875" style="1" customWidth="1"/>
    <col min="15606" max="15606" width="0.85546875" style="1" customWidth="1"/>
    <col min="15607" max="15610" width="2.7109375" style="1" customWidth="1"/>
    <col min="15611" max="15611" width="3.28515625" style="1" customWidth="1"/>
    <col min="15612" max="15612" width="3.140625" style="1" customWidth="1"/>
    <col min="15613" max="15614" width="2.7109375" style="1" customWidth="1"/>
    <col min="15615" max="15616" width="0.85546875" style="1" customWidth="1"/>
    <col min="15617" max="15617" width="1" style="1" customWidth="1"/>
    <col min="15618" max="15620" width="10.85546875" style="1" customWidth="1"/>
    <col min="15621" max="15621" width="3.85546875" style="1" customWidth="1"/>
    <col min="15622" max="15622" width="7" style="1" customWidth="1"/>
    <col min="15623" max="15623" width="6.85546875" style="1" customWidth="1"/>
    <col min="15624" max="15624" width="4" style="1" customWidth="1"/>
    <col min="15625" max="15632" width="10.85546875" style="1" customWidth="1"/>
    <col min="15633" max="15633" width="0.5703125" style="1" customWidth="1"/>
    <col min="15634" max="15832" width="11.42578125" style="1"/>
    <col min="15833" max="15833" width="2.85546875" style="1" customWidth="1"/>
    <col min="15834" max="15837" width="2.7109375" style="1" customWidth="1"/>
    <col min="15838" max="15838" width="2.85546875" style="1" customWidth="1"/>
    <col min="15839" max="15841" width="2.7109375" style="1" customWidth="1"/>
    <col min="15842" max="15842" width="2.42578125" style="1" customWidth="1"/>
    <col min="15843" max="15843" width="0.28515625" style="1" customWidth="1"/>
    <col min="15844" max="15844" width="1" style="1" customWidth="1"/>
    <col min="15845" max="15845" width="1.5703125" style="1" customWidth="1"/>
    <col min="15846" max="15858" width="2.7109375" style="1" customWidth="1"/>
    <col min="15859" max="15859" width="2.42578125" style="1" customWidth="1"/>
    <col min="15860" max="15860" width="0.28515625" style="1" customWidth="1"/>
    <col min="15861" max="15861" width="1.85546875" style="1" customWidth="1"/>
    <col min="15862" max="15862" width="0.85546875" style="1" customWidth="1"/>
    <col min="15863" max="15866" width="2.7109375" style="1" customWidth="1"/>
    <col min="15867" max="15867" width="3.28515625" style="1" customWidth="1"/>
    <col min="15868" max="15868" width="3.140625" style="1" customWidth="1"/>
    <col min="15869" max="15870" width="2.7109375" style="1" customWidth="1"/>
    <col min="15871" max="15872" width="0.85546875" style="1" customWidth="1"/>
    <col min="15873" max="15873" width="1" style="1" customWidth="1"/>
    <col min="15874" max="15876" width="10.85546875" style="1" customWidth="1"/>
    <col min="15877" max="15877" width="3.85546875" style="1" customWidth="1"/>
    <col min="15878" max="15878" width="7" style="1" customWidth="1"/>
    <col min="15879" max="15879" width="6.85546875" style="1" customWidth="1"/>
    <col min="15880" max="15880" width="4" style="1" customWidth="1"/>
    <col min="15881" max="15888" width="10.85546875" style="1" customWidth="1"/>
    <col min="15889" max="15889" width="0.5703125" style="1" customWidth="1"/>
    <col min="15890" max="16088" width="11.42578125" style="1"/>
    <col min="16089" max="16089" width="2.85546875" style="1" customWidth="1"/>
    <col min="16090" max="16093" width="2.7109375" style="1" customWidth="1"/>
    <col min="16094" max="16094" width="2.85546875" style="1" customWidth="1"/>
    <col min="16095" max="16097" width="2.7109375" style="1" customWidth="1"/>
    <col min="16098" max="16098" width="2.42578125" style="1" customWidth="1"/>
    <col min="16099" max="16099" width="0.28515625" style="1" customWidth="1"/>
    <col min="16100" max="16100" width="1" style="1" customWidth="1"/>
    <col min="16101" max="16101" width="1.5703125" style="1" customWidth="1"/>
    <col min="16102" max="16114" width="2.7109375" style="1" customWidth="1"/>
    <col min="16115" max="16115" width="2.42578125" style="1" customWidth="1"/>
    <col min="16116" max="16116" width="0.28515625" style="1" customWidth="1"/>
    <col min="16117" max="16117" width="1.85546875" style="1" customWidth="1"/>
    <col min="16118" max="16118" width="0.85546875" style="1" customWidth="1"/>
    <col min="16119" max="16122" width="2.7109375" style="1" customWidth="1"/>
    <col min="16123" max="16123" width="3.28515625" style="1" customWidth="1"/>
    <col min="16124" max="16124" width="3.140625" style="1" customWidth="1"/>
    <col min="16125" max="16126" width="2.7109375" style="1" customWidth="1"/>
    <col min="16127" max="16128" width="0.85546875" style="1" customWidth="1"/>
    <col min="16129" max="16129" width="1" style="1" customWidth="1"/>
    <col min="16130" max="16132" width="10.85546875" style="1" customWidth="1"/>
    <col min="16133" max="16133" width="3.85546875" style="1" customWidth="1"/>
    <col min="16134" max="16134" width="7" style="1" customWidth="1"/>
    <col min="16135" max="16135" width="6.85546875" style="1" customWidth="1"/>
    <col min="16136" max="16136" width="4" style="1" customWidth="1"/>
    <col min="16137" max="16144" width="10.85546875" style="1" customWidth="1"/>
    <col min="16145" max="16145" width="0.5703125" style="1" customWidth="1"/>
    <col min="16146" max="16384" width="11.42578125" style="1"/>
  </cols>
  <sheetData>
    <row r="1" spans="1:23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3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46"/>
    </row>
    <row r="3" spans="1:23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6"/>
    </row>
    <row r="4" spans="1:23" ht="7.5" customHeight="1" x14ac:dyDescent="0.25"/>
    <row r="5" spans="1:23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3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f>+I7+I8</f>
        <v>100646413500</v>
      </c>
      <c r="J6" s="6">
        <f>+J7+J8</f>
        <v>97849791353.839996</v>
      </c>
      <c r="K6" s="6">
        <f>+K7+K8</f>
        <v>2796622146.1599998</v>
      </c>
      <c r="L6" s="6">
        <f>+L7+L8</f>
        <v>0</v>
      </c>
      <c r="M6" s="6">
        <f t="shared" ref="M6:U6" si="2">+M7+M8</f>
        <v>65304178308.040001</v>
      </c>
      <c r="N6" s="6">
        <f t="shared" si="2"/>
        <v>32545613045.799999</v>
      </c>
      <c r="O6" s="6">
        <f t="shared" si="2"/>
        <v>59070987065.800003</v>
      </c>
      <c r="P6" s="6">
        <f t="shared" si="2"/>
        <v>6233191242.2399998</v>
      </c>
      <c r="Q6" s="6">
        <f t="shared" si="2"/>
        <v>58617247887.400002</v>
      </c>
      <c r="R6" s="6">
        <f t="shared" si="2"/>
        <v>453739178.39999998</v>
      </c>
      <c r="S6" s="6">
        <f t="shared" si="2"/>
        <v>58602449743.400002</v>
      </c>
      <c r="T6" s="6">
        <f t="shared" si="2"/>
        <v>14798144</v>
      </c>
      <c r="U6" s="6">
        <f t="shared" si="2"/>
        <v>203805157</v>
      </c>
    </row>
    <row r="7" spans="1:23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+F9+F48+F122</f>
        <v>101233630000</v>
      </c>
      <c r="G7" s="15">
        <f t="shared" si="0"/>
        <v>0</v>
      </c>
      <c r="H7" s="15">
        <f>+H9+H48+H122</f>
        <v>-1881681500</v>
      </c>
      <c r="I7" s="15">
        <v>99351948500</v>
      </c>
      <c r="J7" s="15">
        <v>96574928630.139999</v>
      </c>
      <c r="K7" s="15">
        <v>2777019869.8599997</v>
      </c>
      <c r="L7" s="15">
        <v>0</v>
      </c>
      <c r="M7" s="15">
        <v>64813829818.190002</v>
      </c>
      <c r="N7" s="15">
        <v>31761098811.950001</v>
      </c>
      <c r="O7" s="15">
        <v>58732435431.080002</v>
      </c>
      <c r="P7" s="15">
        <v>6081394387.1099997</v>
      </c>
      <c r="Q7" s="15">
        <v>58278696252.68</v>
      </c>
      <c r="R7" s="15">
        <v>453739178.39999998</v>
      </c>
      <c r="S7" s="15">
        <v>58263898108.68</v>
      </c>
      <c r="T7" s="15">
        <v>14798144</v>
      </c>
      <c r="U7" s="15">
        <v>203805157</v>
      </c>
    </row>
    <row r="8" spans="1:23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1274862723.7</v>
      </c>
      <c r="K8" s="15">
        <v>19602276.300000001</v>
      </c>
      <c r="L8" s="15">
        <v>0</v>
      </c>
      <c r="M8" s="15">
        <v>490348489.85000002</v>
      </c>
      <c r="N8" s="15">
        <v>784514233.85000002</v>
      </c>
      <c r="O8" s="15">
        <v>338551634.72000003</v>
      </c>
      <c r="P8" s="15">
        <v>151796855.13</v>
      </c>
      <c r="Q8" s="15">
        <v>338551634.72000003</v>
      </c>
      <c r="R8" s="15">
        <v>0</v>
      </c>
      <c r="S8" s="15">
        <v>338551634.72000003</v>
      </c>
      <c r="T8" s="15">
        <v>0</v>
      </c>
      <c r="U8" s="15">
        <v>0</v>
      </c>
    </row>
    <row r="9" spans="1:23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v>86455621502</v>
      </c>
      <c r="J9" s="15">
        <v>85403068781.929993</v>
      </c>
      <c r="K9" s="15">
        <v>1052552720.0700001</v>
      </c>
      <c r="L9" s="15">
        <v>0</v>
      </c>
      <c r="M9" s="15">
        <v>54671678495.93</v>
      </c>
      <c r="N9" s="15">
        <v>30731390286</v>
      </c>
      <c r="O9" s="15">
        <v>52043551269.220001</v>
      </c>
      <c r="P9" s="15">
        <v>2628127226.71</v>
      </c>
      <c r="Q9" s="15">
        <v>52043551269.220001</v>
      </c>
      <c r="R9" s="15">
        <v>0</v>
      </c>
      <c r="S9" s="15">
        <v>52043551269.220001</v>
      </c>
      <c r="T9" s="15">
        <v>0</v>
      </c>
      <c r="U9" s="15">
        <v>128449300</v>
      </c>
    </row>
    <row r="10" spans="1:23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v>86455621502</v>
      </c>
      <c r="J10" s="15">
        <v>85403068781.929993</v>
      </c>
      <c r="K10" s="15">
        <v>1052552720.0700001</v>
      </c>
      <c r="L10" s="15">
        <v>0</v>
      </c>
      <c r="M10" s="15">
        <v>54671678495.93</v>
      </c>
      <c r="N10" s="15">
        <v>30731390286</v>
      </c>
      <c r="O10" s="15">
        <v>52043551269.220001</v>
      </c>
      <c r="P10" s="15">
        <v>2628127226.71</v>
      </c>
      <c r="Q10" s="15">
        <v>52043551269.220001</v>
      </c>
      <c r="R10" s="15">
        <v>0</v>
      </c>
      <c r="S10" s="15">
        <v>52043551269.220001</v>
      </c>
      <c r="T10" s="15">
        <v>0</v>
      </c>
      <c r="U10" s="15">
        <v>128449300</v>
      </c>
    </row>
    <row r="11" spans="1:23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v>58404134251</v>
      </c>
      <c r="J11" s="15">
        <v>58388106475</v>
      </c>
      <c r="K11" s="15">
        <v>16027776</v>
      </c>
      <c r="L11" s="16">
        <v>0</v>
      </c>
      <c r="M11" s="15">
        <v>35750231138</v>
      </c>
      <c r="N11" s="15">
        <v>22637875337</v>
      </c>
      <c r="O11" s="15">
        <v>35587270981.129997</v>
      </c>
      <c r="P11" s="15">
        <v>162960156.87</v>
      </c>
      <c r="Q11" s="15">
        <v>35587270981.129997</v>
      </c>
      <c r="R11" s="15">
        <v>0</v>
      </c>
      <c r="S11" s="15">
        <v>35587270981.129997</v>
      </c>
      <c r="T11" s="15">
        <v>0</v>
      </c>
      <c r="U11" s="15">
        <v>128449300</v>
      </c>
    </row>
    <row r="12" spans="1:23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11196466077</v>
      </c>
      <c r="H12" s="15">
        <v>0</v>
      </c>
      <c r="I12" s="15">
        <v>45765466077</v>
      </c>
      <c r="J12" s="15">
        <v>45759518592</v>
      </c>
      <c r="K12" s="15">
        <v>5947485</v>
      </c>
      <c r="L12" s="16">
        <v>0</v>
      </c>
      <c r="M12" s="16">
        <v>29713666642</v>
      </c>
      <c r="N12" s="15">
        <v>16045851950</v>
      </c>
      <c r="O12" s="15">
        <v>29586751186.220001</v>
      </c>
      <c r="P12" s="15">
        <v>126915455.78</v>
      </c>
      <c r="Q12" s="15">
        <v>29586751186.220001</v>
      </c>
      <c r="R12" s="15">
        <v>0</v>
      </c>
      <c r="S12" s="15">
        <v>29586751186.220001</v>
      </c>
      <c r="T12" s="15">
        <v>0</v>
      </c>
      <c r="U12" s="15">
        <v>117151979</v>
      </c>
    </row>
    <row r="13" spans="1:23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10946466077</v>
      </c>
      <c r="H13" s="18">
        <v>0</v>
      </c>
      <c r="I13" s="18">
        <v>43338466077</v>
      </c>
      <c r="J13" s="18">
        <v>43338433397</v>
      </c>
      <c r="K13" s="18">
        <v>32680</v>
      </c>
      <c r="L13" s="19">
        <v>0</v>
      </c>
      <c r="M13" s="19">
        <v>27729495211</v>
      </c>
      <c r="N13" s="18">
        <v>15608938186</v>
      </c>
      <c r="O13" s="18">
        <v>27610940564.119999</v>
      </c>
      <c r="P13" s="18">
        <v>118554646.88</v>
      </c>
      <c r="Q13" s="18">
        <v>27610940564.119999</v>
      </c>
      <c r="R13" s="18">
        <v>0</v>
      </c>
      <c r="S13" s="18">
        <v>27610940564.119999</v>
      </c>
      <c r="T13" s="18">
        <v>0</v>
      </c>
      <c r="U13" s="18">
        <v>931204</v>
      </c>
      <c r="W13" s="49"/>
    </row>
    <row r="14" spans="1:23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1703253147</v>
      </c>
      <c r="N14" s="18">
        <v>223746853</v>
      </c>
      <c r="O14" s="18">
        <v>1695816893.72</v>
      </c>
      <c r="P14" s="18">
        <v>7436253.2800000003</v>
      </c>
      <c r="Q14" s="18">
        <v>1695816893.72</v>
      </c>
      <c r="R14" s="18">
        <v>0</v>
      </c>
      <c r="S14" s="18">
        <v>1695816893.72</v>
      </c>
      <c r="T14" s="18">
        <v>0</v>
      </c>
      <c r="U14" s="18">
        <v>0</v>
      </c>
      <c r="W14" s="49"/>
    </row>
    <row r="15" spans="1:23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494085195</v>
      </c>
      <c r="K15" s="18">
        <v>5914805</v>
      </c>
      <c r="L15" s="19">
        <v>0</v>
      </c>
      <c r="M15" s="19">
        <v>280918284</v>
      </c>
      <c r="N15" s="18">
        <v>213166911</v>
      </c>
      <c r="O15" s="18">
        <v>279993728.38</v>
      </c>
      <c r="P15" s="18">
        <v>924555.62</v>
      </c>
      <c r="Q15" s="18">
        <v>279993728.38</v>
      </c>
      <c r="R15" s="18">
        <v>0</v>
      </c>
      <c r="S15" s="18">
        <v>279993728.38</v>
      </c>
      <c r="T15" s="18">
        <v>0</v>
      </c>
      <c r="U15" s="18">
        <v>116220775</v>
      </c>
      <c r="W15" s="49"/>
    </row>
    <row r="16" spans="1:23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579850389</v>
      </c>
      <c r="N16" s="15">
        <v>376760972</v>
      </c>
      <c r="O16" s="15">
        <v>577014072.04999995</v>
      </c>
      <c r="P16" s="15">
        <v>2836316.95</v>
      </c>
      <c r="Q16" s="15">
        <v>577014072.04999995</v>
      </c>
      <c r="R16" s="15">
        <v>0</v>
      </c>
      <c r="S16" s="15">
        <v>577014072.04999995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202837373</v>
      </c>
      <c r="H17" s="18">
        <v>0</v>
      </c>
      <c r="I17" s="18">
        <v>617837373</v>
      </c>
      <c r="J17" s="18">
        <v>617837373</v>
      </c>
      <c r="K17" s="18">
        <v>0</v>
      </c>
      <c r="L17" s="19">
        <v>0</v>
      </c>
      <c r="M17" s="19">
        <v>314182256</v>
      </c>
      <c r="N17" s="18">
        <v>303655117</v>
      </c>
      <c r="O17" s="18">
        <v>312595599.85000002</v>
      </c>
      <c r="P17" s="18">
        <v>1586656.15</v>
      </c>
      <c r="Q17" s="18">
        <v>312595599.85000002</v>
      </c>
      <c r="R17" s="18">
        <v>0</v>
      </c>
      <c r="S17" s="18">
        <v>312595599.85000002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8773988</v>
      </c>
      <c r="H18" s="18">
        <v>0</v>
      </c>
      <c r="I18" s="18">
        <v>338773988</v>
      </c>
      <c r="J18" s="18">
        <v>338773988</v>
      </c>
      <c r="K18" s="18">
        <v>0</v>
      </c>
      <c r="L18" s="19">
        <v>0</v>
      </c>
      <c r="M18" s="19">
        <v>265668133</v>
      </c>
      <c r="N18" s="18">
        <v>73105855</v>
      </c>
      <c r="O18" s="18">
        <v>264418472.19999999</v>
      </c>
      <c r="P18" s="18">
        <v>1249660.8</v>
      </c>
      <c r="Q18" s="18">
        <v>264418472.19999999</v>
      </c>
      <c r="R18" s="18">
        <v>0</v>
      </c>
      <c r="S18" s="18">
        <v>264418472.19999999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4834747164</v>
      </c>
      <c r="N19" s="15">
        <v>5921510498</v>
      </c>
      <c r="O19" s="15">
        <v>4804765066.4700003</v>
      </c>
      <c r="P19" s="15">
        <v>29982097.530000001</v>
      </c>
      <c r="Q19" s="15">
        <v>4804765066.4700003</v>
      </c>
      <c r="R19" s="15">
        <v>0</v>
      </c>
      <c r="S19" s="15">
        <v>4804765066.4700003</v>
      </c>
      <c r="T19" s="15">
        <v>0</v>
      </c>
      <c r="U19" s="15">
        <v>1020211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190802156</v>
      </c>
      <c r="H20" s="18">
        <v>0</v>
      </c>
      <c r="I20" s="18">
        <v>1340802156</v>
      </c>
      <c r="J20" s="18">
        <v>1340802156</v>
      </c>
      <c r="K20" s="18">
        <v>0</v>
      </c>
      <c r="L20" s="19">
        <v>0</v>
      </c>
      <c r="M20" s="19">
        <v>874966434</v>
      </c>
      <c r="N20" s="18">
        <v>465835722</v>
      </c>
      <c r="O20" s="18">
        <v>870608931.99000001</v>
      </c>
      <c r="P20" s="18">
        <v>4357502.01</v>
      </c>
      <c r="Q20" s="18">
        <v>870608931.99000001</v>
      </c>
      <c r="R20" s="18">
        <v>0</v>
      </c>
      <c r="S20" s="18">
        <v>870608931.99000001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156080439</v>
      </c>
      <c r="N21" s="18">
        <v>96772420</v>
      </c>
      <c r="O21" s="18">
        <v>155241350.62</v>
      </c>
      <c r="P21" s="18">
        <v>839088.38</v>
      </c>
      <c r="Q21" s="18">
        <v>155241350.62</v>
      </c>
      <c r="R21" s="18">
        <v>0</v>
      </c>
      <c r="S21" s="18">
        <v>155241350.62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25667693</v>
      </c>
      <c r="N22" s="18">
        <v>16166827</v>
      </c>
      <c r="O22" s="18">
        <v>25513829.879999999</v>
      </c>
      <c r="P22" s="18">
        <v>153863.12</v>
      </c>
      <c r="Q22" s="18">
        <v>25513829.879999999</v>
      </c>
      <c r="R22" s="18">
        <v>0</v>
      </c>
      <c r="S22" s="18">
        <v>25513829.879999999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14206532</v>
      </c>
      <c r="N23" s="18">
        <v>15793468</v>
      </c>
      <c r="O23" s="18">
        <v>14089870.970000001</v>
      </c>
      <c r="P23" s="18">
        <v>116661.03</v>
      </c>
      <c r="Q23" s="18">
        <v>14089870.970000001</v>
      </c>
      <c r="R23" s="18">
        <v>0</v>
      </c>
      <c r="S23" s="18">
        <v>14089870.970000001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18">
        <v>0</v>
      </c>
      <c r="L24" s="19">
        <v>0</v>
      </c>
      <c r="M24" s="19">
        <v>1985659471</v>
      </c>
      <c r="N24" s="18">
        <v>21285060</v>
      </c>
      <c r="O24" s="18">
        <v>1978107264.01</v>
      </c>
      <c r="P24" s="18">
        <v>7552206.9900000002</v>
      </c>
      <c r="Q24" s="18">
        <v>1978107264.01</v>
      </c>
      <c r="R24" s="18">
        <v>0</v>
      </c>
      <c r="S24" s="18">
        <v>1978107264.01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268372220</v>
      </c>
      <c r="H25" s="18">
        <v>0</v>
      </c>
      <c r="I25" s="18">
        <v>2033372220</v>
      </c>
      <c r="J25" s="18">
        <v>2033372220</v>
      </c>
      <c r="K25" s="18">
        <v>0</v>
      </c>
      <c r="L25" s="19">
        <v>0</v>
      </c>
      <c r="M25" s="19">
        <v>1270678417</v>
      </c>
      <c r="N25" s="18">
        <v>762693803</v>
      </c>
      <c r="O25" s="18">
        <v>1263820618.3299999</v>
      </c>
      <c r="P25" s="18">
        <v>6857798.6699999999</v>
      </c>
      <c r="Q25" s="18">
        <v>1263820618.3299999</v>
      </c>
      <c r="R25" s="18">
        <v>0</v>
      </c>
      <c r="S25" s="18">
        <v>1263820618.3299999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2376692125</v>
      </c>
      <c r="H26" s="18">
        <v>0</v>
      </c>
      <c r="I26" s="18">
        <v>4298692125</v>
      </c>
      <c r="J26" s="18">
        <v>4298692125</v>
      </c>
      <c r="K26" s="18">
        <v>0</v>
      </c>
      <c r="L26" s="19">
        <v>0</v>
      </c>
      <c r="M26" s="19">
        <v>62144104</v>
      </c>
      <c r="N26" s="18">
        <v>4236548021</v>
      </c>
      <c r="O26" s="18">
        <v>54614927.350000001</v>
      </c>
      <c r="P26" s="18">
        <v>7529176.6500000004</v>
      </c>
      <c r="Q26" s="18">
        <v>54614927.350000001</v>
      </c>
      <c r="R26" s="18">
        <v>0</v>
      </c>
      <c r="S26" s="18">
        <v>54614927.350000001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83413064</v>
      </c>
      <c r="H27" s="18">
        <v>0</v>
      </c>
      <c r="I27" s="18">
        <v>691413064</v>
      </c>
      <c r="J27" s="18">
        <v>691413064</v>
      </c>
      <c r="K27" s="18">
        <v>0</v>
      </c>
      <c r="L27" s="19">
        <v>0</v>
      </c>
      <c r="M27" s="19">
        <v>414931936</v>
      </c>
      <c r="N27" s="18">
        <v>276481128</v>
      </c>
      <c r="O27" s="18">
        <v>412595179.31999999</v>
      </c>
      <c r="P27" s="18">
        <v>2336756.6800000002</v>
      </c>
      <c r="Q27" s="18">
        <v>412595179.31999999</v>
      </c>
      <c r="R27" s="18">
        <v>0</v>
      </c>
      <c r="S27" s="18">
        <v>412595179.31999999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18">
        <v>0</v>
      </c>
      <c r="S28" s="18">
        <v>30173094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915718860</v>
      </c>
      <c r="K29" s="15">
        <v>10080291</v>
      </c>
      <c r="L29" s="16">
        <v>0</v>
      </c>
      <c r="M29" s="16">
        <v>621966943</v>
      </c>
      <c r="N29" s="15">
        <v>293751917</v>
      </c>
      <c r="O29" s="15">
        <v>618740656.38999999</v>
      </c>
      <c r="P29" s="15">
        <v>3226286.61</v>
      </c>
      <c r="Q29" s="15">
        <v>618740656.38999999</v>
      </c>
      <c r="R29" s="15">
        <v>0</v>
      </c>
      <c r="S29" s="15">
        <v>618740656.38999999</v>
      </c>
      <c r="T29" s="15">
        <v>0</v>
      </c>
      <c r="U29" s="15">
        <v>10277110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42334639</v>
      </c>
      <c r="N30" s="18">
        <v>41431719</v>
      </c>
      <c r="O30" s="18">
        <v>42068229.740000002</v>
      </c>
      <c r="P30" s="18">
        <v>266409.26</v>
      </c>
      <c r="Q30" s="18">
        <v>42068229.740000002</v>
      </c>
      <c r="R30" s="18">
        <v>0</v>
      </c>
      <c r="S30" s="18">
        <v>42068229.740000002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598228111</v>
      </c>
      <c r="K31" s="18">
        <v>10080291</v>
      </c>
      <c r="L31" s="19">
        <v>0</v>
      </c>
      <c r="M31" s="19">
        <v>438106723</v>
      </c>
      <c r="N31" s="18">
        <v>160121388</v>
      </c>
      <c r="O31" s="18">
        <v>436037566.76999998</v>
      </c>
      <c r="P31" s="18">
        <v>2069156.23</v>
      </c>
      <c r="Q31" s="18">
        <v>436037566.76999998</v>
      </c>
      <c r="R31" s="18">
        <v>0</v>
      </c>
      <c r="S31" s="18">
        <v>436037566.76999998</v>
      </c>
      <c r="T31" s="18">
        <v>0</v>
      </c>
      <c r="U31" s="18">
        <v>10277110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141525581</v>
      </c>
      <c r="N32" s="18">
        <v>92198810</v>
      </c>
      <c r="O32" s="18">
        <v>140634859.88</v>
      </c>
      <c r="P32" s="18">
        <v>890721.12</v>
      </c>
      <c r="Q32" s="18">
        <v>140634859.88</v>
      </c>
      <c r="R32" s="18">
        <v>0</v>
      </c>
      <c r="S32" s="18">
        <v>140634859.88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5510732555.9300003</v>
      </c>
      <c r="K34" s="15">
        <v>1036524944.0700001</v>
      </c>
      <c r="L34" s="16">
        <v>0</v>
      </c>
      <c r="M34" s="16">
        <v>5131549598.9300003</v>
      </c>
      <c r="N34" s="15">
        <v>379182957</v>
      </c>
      <c r="O34" s="15">
        <v>2709745664.6300001</v>
      </c>
      <c r="P34" s="15">
        <v>2421803934.3000002</v>
      </c>
      <c r="Q34" s="15">
        <v>2709745664.6300001</v>
      </c>
      <c r="R34" s="15">
        <v>0</v>
      </c>
      <c r="S34" s="15">
        <v>2709745664.6300001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5190996856</v>
      </c>
      <c r="K35" s="18">
        <v>563260644</v>
      </c>
      <c r="L35" s="19">
        <v>0</v>
      </c>
      <c r="M35" s="19">
        <v>4822813899</v>
      </c>
      <c r="N35" s="18">
        <v>368182957</v>
      </c>
      <c r="O35" s="18">
        <v>2539882656.7800002</v>
      </c>
      <c r="P35" s="18">
        <v>2282931242.2199998</v>
      </c>
      <c r="Q35" s="18">
        <v>2539882656.7800002</v>
      </c>
      <c r="R35" s="18">
        <v>0</v>
      </c>
      <c r="S35" s="18">
        <v>2539882656.7800002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319735699.93000001</v>
      </c>
      <c r="K36" s="18">
        <v>473264300.06999999</v>
      </c>
      <c r="L36" s="19">
        <v>0</v>
      </c>
      <c r="M36" s="19">
        <v>308735699.93000001</v>
      </c>
      <c r="N36" s="18">
        <v>11000000</v>
      </c>
      <c r="O36" s="18">
        <v>169863007.84999999</v>
      </c>
      <c r="P36" s="18">
        <v>138872692.08000001</v>
      </c>
      <c r="Q36" s="18">
        <v>169863007.84999999</v>
      </c>
      <c r="R36" s="18">
        <v>0</v>
      </c>
      <c r="S36" s="18">
        <v>169863007.84999999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15">
        <v>0</v>
      </c>
      <c r="L37" s="16">
        <v>0</v>
      </c>
      <c r="M37" s="16">
        <v>13789897759</v>
      </c>
      <c r="N37" s="15">
        <v>7714331992</v>
      </c>
      <c r="O37" s="15">
        <v>13746534623.459999</v>
      </c>
      <c r="P37" s="15">
        <v>43363135.539999999</v>
      </c>
      <c r="Q37" s="15">
        <v>13746534623.459999</v>
      </c>
      <c r="R37" s="15">
        <v>0</v>
      </c>
      <c r="S37" s="15">
        <v>13746534623.459999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2030504362</v>
      </c>
      <c r="H38" s="15">
        <v>0</v>
      </c>
      <c r="I38" s="15">
        <v>9280504362</v>
      </c>
      <c r="J38" s="15">
        <v>9280504362</v>
      </c>
      <c r="K38" s="15">
        <v>0</v>
      </c>
      <c r="L38" s="16">
        <v>0</v>
      </c>
      <c r="M38" s="16">
        <v>6189361011</v>
      </c>
      <c r="N38" s="15">
        <v>3091143351</v>
      </c>
      <c r="O38" s="15">
        <v>6170752687.5299997</v>
      </c>
      <c r="P38" s="15">
        <v>18608323.469999999</v>
      </c>
      <c r="Q38" s="15">
        <v>6170752687.5299997</v>
      </c>
      <c r="R38" s="15">
        <v>0</v>
      </c>
      <c r="S38" s="15">
        <v>6170752687.5299997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1373136936</v>
      </c>
      <c r="N39" s="18">
        <v>689190996</v>
      </c>
      <c r="O39" s="18">
        <v>1368818954.76</v>
      </c>
      <c r="P39" s="18">
        <v>4317981.24</v>
      </c>
      <c r="Q39" s="18">
        <v>1368818954.76</v>
      </c>
      <c r="R39" s="18">
        <v>0</v>
      </c>
      <c r="S39" s="18">
        <v>1368818954.76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2094141048</v>
      </c>
      <c r="N40" s="18">
        <v>1088902273</v>
      </c>
      <c r="O40" s="18">
        <v>2087804659.2</v>
      </c>
      <c r="P40" s="18">
        <v>6336388.7999999998</v>
      </c>
      <c r="Q40" s="18">
        <v>2087804659.2</v>
      </c>
      <c r="R40" s="18">
        <v>0</v>
      </c>
      <c r="S40" s="18">
        <v>2087804659.2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942133109</v>
      </c>
      <c r="H41" s="18">
        <v>0</v>
      </c>
      <c r="I41" s="18">
        <v>4035133109</v>
      </c>
      <c r="J41" s="18">
        <v>4035133109</v>
      </c>
      <c r="K41" s="18">
        <v>0</v>
      </c>
      <c r="L41" s="19">
        <v>0</v>
      </c>
      <c r="M41" s="19">
        <v>2722083027</v>
      </c>
      <c r="N41" s="18">
        <v>1313050082</v>
      </c>
      <c r="O41" s="18">
        <v>2714129073.5700002</v>
      </c>
      <c r="P41" s="18">
        <v>7953953.4299999997</v>
      </c>
      <c r="Q41" s="18">
        <v>2714129073.5700002</v>
      </c>
      <c r="R41" s="18">
        <v>0</v>
      </c>
      <c r="S41" s="18">
        <v>2714129073.5700002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2976815475</v>
      </c>
      <c r="H42" s="15">
        <v>0</v>
      </c>
      <c r="I42" s="15">
        <v>9645815475</v>
      </c>
      <c r="J42" s="15">
        <v>9645815475</v>
      </c>
      <c r="K42" s="15">
        <v>0</v>
      </c>
      <c r="L42" s="16">
        <v>0</v>
      </c>
      <c r="M42" s="16">
        <v>5884112971</v>
      </c>
      <c r="N42" s="15">
        <v>3761702504</v>
      </c>
      <c r="O42" s="15">
        <v>5864755563.4499998</v>
      </c>
      <c r="P42" s="15">
        <v>19357407.550000001</v>
      </c>
      <c r="Q42" s="15">
        <v>5864755563.4499998</v>
      </c>
      <c r="R42" s="15">
        <v>0</v>
      </c>
      <c r="S42" s="15">
        <v>5864755563.4499998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2931769580</v>
      </c>
      <c r="N43" s="18">
        <v>1725146889</v>
      </c>
      <c r="O43" s="18">
        <v>2923492360.1999998</v>
      </c>
      <c r="P43" s="18">
        <v>8277219.7999999998</v>
      </c>
      <c r="Q43" s="18">
        <v>2923492360.1999998</v>
      </c>
      <c r="R43" s="18">
        <v>0</v>
      </c>
      <c r="S43" s="18">
        <v>2923492360.1999998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730615187</v>
      </c>
      <c r="H44" s="18">
        <v>0</v>
      </c>
      <c r="I44" s="18">
        <v>2513615187</v>
      </c>
      <c r="J44" s="18">
        <v>2513615187</v>
      </c>
      <c r="K44" s="18">
        <v>0</v>
      </c>
      <c r="L44" s="19">
        <v>0</v>
      </c>
      <c r="M44" s="19">
        <v>1749143903</v>
      </c>
      <c r="N44" s="18">
        <v>764471284</v>
      </c>
      <c r="O44" s="18">
        <v>1744310517.6500001</v>
      </c>
      <c r="P44" s="18">
        <v>4833385.3499999996</v>
      </c>
      <c r="Q44" s="18">
        <v>1744310517.6500001</v>
      </c>
      <c r="R44" s="18">
        <v>0</v>
      </c>
      <c r="S44" s="18">
        <v>1744310517.6500001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1103283819</v>
      </c>
      <c r="H45" s="18">
        <v>0</v>
      </c>
      <c r="I45" s="18">
        <v>2475283819</v>
      </c>
      <c r="J45" s="18">
        <v>2475283819</v>
      </c>
      <c r="K45" s="18">
        <v>0</v>
      </c>
      <c r="L45" s="19">
        <v>0</v>
      </c>
      <c r="M45" s="19">
        <v>1203199488</v>
      </c>
      <c r="N45" s="18">
        <v>1272084331</v>
      </c>
      <c r="O45" s="18">
        <v>1196952685.5999999</v>
      </c>
      <c r="P45" s="18">
        <v>6246802.4000000004</v>
      </c>
      <c r="Q45" s="18">
        <v>1196952685.5999999</v>
      </c>
      <c r="R45" s="18">
        <v>0</v>
      </c>
      <c r="S45" s="18">
        <v>1196952685.5999999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1029911664</v>
      </c>
      <c r="N46" s="18">
        <v>516834285</v>
      </c>
      <c r="O46" s="18">
        <v>1026673434.52</v>
      </c>
      <c r="P46" s="18">
        <v>3238229.48</v>
      </c>
      <c r="Q46" s="18">
        <v>1026673434.52</v>
      </c>
      <c r="R46" s="18">
        <v>0</v>
      </c>
      <c r="S46" s="18">
        <v>1026673434.52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686512113</v>
      </c>
      <c r="N47" s="18">
        <v>344651852</v>
      </c>
      <c r="O47" s="18">
        <v>684352937.96000004</v>
      </c>
      <c r="P47" s="18">
        <v>2159175.04</v>
      </c>
      <c r="Q47" s="18">
        <v>684352937.96000004</v>
      </c>
      <c r="R47" s="18">
        <v>0</v>
      </c>
      <c r="S47" s="18">
        <v>684352937.96000004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1900000000</v>
      </c>
      <c r="H48" s="15">
        <v>-537089000</v>
      </c>
      <c r="I48" s="15">
        <v>12308691000</v>
      </c>
      <c r="J48" s="15">
        <v>10932139062.209999</v>
      </c>
      <c r="K48" s="15">
        <v>1376551937.79</v>
      </c>
      <c r="L48" s="16">
        <v>0</v>
      </c>
      <c r="M48" s="16">
        <v>9929613060.2600002</v>
      </c>
      <c r="N48" s="15">
        <v>1002526001.95</v>
      </c>
      <c r="O48" s="15">
        <v>6645146908.8599997</v>
      </c>
      <c r="P48" s="15">
        <v>3284466151.4000001</v>
      </c>
      <c r="Q48" s="15">
        <v>6191407730.46</v>
      </c>
      <c r="R48" s="15">
        <v>453739178.39999998</v>
      </c>
      <c r="S48" s="15">
        <v>6176609586.46</v>
      </c>
      <c r="T48" s="15">
        <v>14798144</v>
      </c>
      <c r="U48" s="15">
        <v>75355857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1274862723.7</v>
      </c>
      <c r="K49" s="15">
        <v>19602276.300000001</v>
      </c>
      <c r="L49" s="16">
        <v>0</v>
      </c>
      <c r="M49" s="16">
        <v>490348489.85000002</v>
      </c>
      <c r="N49" s="15">
        <v>784514233.85000002</v>
      </c>
      <c r="O49" s="15">
        <v>338551634.72000003</v>
      </c>
      <c r="P49" s="15">
        <v>151796855.13</v>
      </c>
      <c r="Q49" s="15">
        <v>338551634.72000003</v>
      </c>
      <c r="R49" s="15">
        <v>0</v>
      </c>
      <c r="S49" s="15">
        <v>338551634.72000003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1900000000</v>
      </c>
      <c r="H50" s="15">
        <v>-537089000</v>
      </c>
      <c r="I50" s="15">
        <v>12308691000</v>
      </c>
      <c r="J50" s="15">
        <v>10932139062.209999</v>
      </c>
      <c r="K50" s="15">
        <v>1376551937.79</v>
      </c>
      <c r="L50" s="16">
        <v>0</v>
      </c>
      <c r="M50" s="16">
        <v>9929613060.2600002</v>
      </c>
      <c r="N50" s="15">
        <v>1002526001.95</v>
      </c>
      <c r="O50" s="15">
        <v>6645146908.8599997</v>
      </c>
      <c r="P50" s="15">
        <v>3284466151.4000001</v>
      </c>
      <c r="Q50" s="15">
        <v>6191407730.46</v>
      </c>
      <c r="R50" s="15">
        <v>453739178.39999998</v>
      </c>
      <c r="S50" s="15">
        <v>6176609586.46</v>
      </c>
      <c r="T50" s="15">
        <v>14798144</v>
      </c>
      <c r="U50" s="15">
        <v>75355857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1274862723.7</v>
      </c>
      <c r="K51" s="15">
        <v>19602276.300000001</v>
      </c>
      <c r="L51" s="16">
        <v>0</v>
      </c>
      <c r="M51" s="16">
        <v>490348489.85000002</v>
      </c>
      <c r="N51" s="15">
        <v>784514233.85000002</v>
      </c>
      <c r="O51" s="15">
        <v>338551634.72000003</v>
      </c>
      <c r="P51" s="15">
        <v>151796855.13</v>
      </c>
      <c r="Q51" s="15">
        <v>338551634.72000003</v>
      </c>
      <c r="R51" s="15">
        <v>0</v>
      </c>
      <c r="S51" s="15">
        <v>338551634.72000003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1900000000</v>
      </c>
      <c r="H57" s="15">
        <v>-537089000</v>
      </c>
      <c r="I57" s="15">
        <v>12104691000</v>
      </c>
      <c r="J57" s="15">
        <v>10736673619.889999</v>
      </c>
      <c r="K57" s="15">
        <v>1368017380.1099999</v>
      </c>
      <c r="L57" s="16">
        <v>0</v>
      </c>
      <c r="M57" s="16">
        <v>9734147617.9400005</v>
      </c>
      <c r="N57" s="15">
        <v>1002526001.95</v>
      </c>
      <c r="O57" s="15">
        <v>6449681467.0799999</v>
      </c>
      <c r="P57" s="15">
        <v>3284466150.8600001</v>
      </c>
      <c r="Q57" s="15">
        <v>5995942288.6800003</v>
      </c>
      <c r="R57" s="15">
        <v>453739178.39999998</v>
      </c>
      <c r="S57" s="15">
        <v>5981144144.6800003</v>
      </c>
      <c r="T57" s="15">
        <v>14798144</v>
      </c>
      <c r="U57" s="15">
        <v>75355857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1274862723.7</v>
      </c>
      <c r="K58" s="15">
        <v>19602276.300000001</v>
      </c>
      <c r="L58" s="16">
        <v>0</v>
      </c>
      <c r="M58" s="16">
        <v>490348489.85000002</v>
      </c>
      <c r="N58" s="15">
        <v>784514233.85000002</v>
      </c>
      <c r="O58" s="15">
        <v>338551634.72000003</v>
      </c>
      <c r="P58" s="15">
        <v>151796855.13</v>
      </c>
      <c r="Q58" s="15">
        <v>338551634.72000003</v>
      </c>
      <c r="R58" s="15">
        <v>0</v>
      </c>
      <c r="S58" s="15">
        <v>338551634.72000003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211818800</v>
      </c>
      <c r="H59" s="15">
        <v>0</v>
      </c>
      <c r="I59" s="15">
        <v>249818800</v>
      </c>
      <c r="J59" s="15">
        <v>212699183</v>
      </c>
      <c r="K59" s="15">
        <v>37119617</v>
      </c>
      <c r="L59" s="16">
        <v>0</v>
      </c>
      <c r="M59" s="16">
        <v>210024183</v>
      </c>
      <c r="N59" s="15">
        <v>2675000</v>
      </c>
      <c r="O59" s="15">
        <v>207699090.33000001</v>
      </c>
      <c r="P59" s="15">
        <v>2325092.67</v>
      </c>
      <c r="Q59" s="15">
        <v>207699090.33000001</v>
      </c>
      <c r="R59" s="15">
        <v>0</v>
      </c>
      <c r="S59" s="15">
        <v>207699090.33000001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4000000</v>
      </c>
      <c r="H60" s="18">
        <v>0</v>
      </c>
      <c r="I60" s="18">
        <v>5000000</v>
      </c>
      <c r="J60" s="18">
        <v>5000000</v>
      </c>
      <c r="K60" s="18">
        <v>0</v>
      </c>
      <c r="L60" s="19">
        <v>0</v>
      </c>
      <c r="M60" s="19">
        <v>2325000</v>
      </c>
      <c r="N60" s="18">
        <v>2675000</v>
      </c>
      <c r="O60" s="18">
        <v>0</v>
      </c>
      <c r="P60" s="18">
        <v>2325000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205300000</v>
      </c>
      <c r="K63" s="18">
        <v>1018800</v>
      </c>
      <c r="L63" s="19">
        <v>0</v>
      </c>
      <c r="M63" s="19">
        <v>205300000</v>
      </c>
      <c r="N63" s="18">
        <v>0</v>
      </c>
      <c r="O63" s="18">
        <v>205300000</v>
      </c>
      <c r="P63" s="18">
        <v>0</v>
      </c>
      <c r="Q63" s="18">
        <v>205300000</v>
      </c>
      <c r="R63" s="18">
        <v>0</v>
      </c>
      <c r="S63" s="18">
        <v>205300000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-26314215</v>
      </c>
      <c r="H68" s="15">
        <v>0</v>
      </c>
      <c r="I68" s="15">
        <v>589685785</v>
      </c>
      <c r="J68" s="15">
        <v>510404724.91000003</v>
      </c>
      <c r="K68" s="15">
        <v>79281060.090000004</v>
      </c>
      <c r="L68" s="16">
        <v>0</v>
      </c>
      <c r="M68" s="16">
        <v>364272219.70999998</v>
      </c>
      <c r="N68" s="15">
        <v>146132505.19999999</v>
      </c>
      <c r="O68" s="15">
        <v>288843341.57999998</v>
      </c>
      <c r="P68" s="15">
        <v>75428878.129999995</v>
      </c>
      <c r="Q68" s="15">
        <v>169296384.58000001</v>
      </c>
      <c r="R68" s="15">
        <v>119546957</v>
      </c>
      <c r="S68" s="15">
        <v>169296384.58000001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49308381.539999999</v>
      </c>
      <c r="K69" s="18">
        <v>691618.46</v>
      </c>
      <c r="L69" s="19">
        <v>0</v>
      </c>
      <c r="M69" s="19">
        <v>49308381.539999999</v>
      </c>
      <c r="N69" s="18">
        <v>0</v>
      </c>
      <c r="O69" s="18">
        <v>17610688.25</v>
      </c>
      <c r="P69" s="18">
        <v>31697693.289999999</v>
      </c>
      <c r="Q69" s="18">
        <v>16040642.25</v>
      </c>
      <c r="R69" s="18">
        <v>1570046</v>
      </c>
      <c r="S69" s="18">
        <v>16040642.25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-4000000</v>
      </c>
      <c r="H70" s="18">
        <v>0</v>
      </c>
      <c r="I70" s="18">
        <v>146000000</v>
      </c>
      <c r="J70" s="18">
        <v>145400000</v>
      </c>
      <c r="K70" s="18">
        <v>600000</v>
      </c>
      <c r="L70" s="19">
        <v>0</v>
      </c>
      <c r="M70" s="19">
        <v>12145200</v>
      </c>
      <c r="N70" s="18">
        <v>133254800</v>
      </c>
      <c r="O70" s="18">
        <v>12145200</v>
      </c>
      <c r="P70" s="18">
        <v>0</v>
      </c>
      <c r="Q70" s="18">
        <v>0</v>
      </c>
      <c r="R70" s="18">
        <v>12145200</v>
      </c>
      <c r="S70" s="18">
        <v>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1948500</v>
      </c>
      <c r="K71" s="18">
        <v>51500</v>
      </c>
      <c r="L71" s="19">
        <v>0</v>
      </c>
      <c r="M71" s="19">
        <v>1948500</v>
      </c>
      <c r="N71" s="18">
        <v>0</v>
      </c>
      <c r="O71" s="18">
        <v>1948500</v>
      </c>
      <c r="P71" s="18">
        <v>0</v>
      </c>
      <c r="Q71" s="18">
        <v>1948500</v>
      </c>
      <c r="R71" s="18">
        <v>0</v>
      </c>
      <c r="S71" s="18">
        <v>1948500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5" si="8">+I72-F72+H72</f>
        <v>-21314215</v>
      </c>
      <c r="H72" s="18">
        <v>0</v>
      </c>
      <c r="I72" s="18">
        <v>348685785</v>
      </c>
      <c r="J72" s="18">
        <v>297851087.88999999</v>
      </c>
      <c r="K72" s="18">
        <v>50834697.109999999</v>
      </c>
      <c r="L72" s="19">
        <v>0</v>
      </c>
      <c r="M72" s="19">
        <v>284973382.69</v>
      </c>
      <c r="N72" s="18">
        <v>12877705.199999999</v>
      </c>
      <c r="O72" s="18">
        <v>243723142.86000001</v>
      </c>
      <c r="P72" s="18">
        <v>41250239.829999998</v>
      </c>
      <c r="Q72" s="18">
        <v>137891431.86000001</v>
      </c>
      <c r="R72" s="18">
        <v>105831711</v>
      </c>
      <c r="S72" s="18">
        <v>137891431.86000001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951374.68</v>
      </c>
      <c r="K73" s="18">
        <v>1048625.32</v>
      </c>
      <c r="L73" s="19">
        <v>0</v>
      </c>
      <c r="M73" s="19">
        <v>951374.68</v>
      </c>
      <c r="N73" s="18">
        <v>0</v>
      </c>
      <c r="O73" s="18">
        <v>951374.68</v>
      </c>
      <c r="P73" s="18">
        <v>0</v>
      </c>
      <c r="Q73" s="18">
        <v>951374.68</v>
      </c>
      <c r="R73" s="18">
        <v>0</v>
      </c>
      <c r="S73" s="18">
        <v>951374.68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5229430.5199999996</v>
      </c>
      <c r="K74" s="18">
        <v>9770569.4800000004</v>
      </c>
      <c r="L74" s="19">
        <v>0</v>
      </c>
      <c r="M74" s="19">
        <v>5229430.5199999996</v>
      </c>
      <c r="N74" s="18">
        <v>0</v>
      </c>
      <c r="O74" s="18">
        <v>5229429.6100000003</v>
      </c>
      <c r="P74" s="18">
        <v>0.91</v>
      </c>
      <c r="Q74" s="18">
        <v>5229429.6100000003</v>
      </c>
      <c r="R74" s="18">
        <v>0</v>
      </c>
      <c r="S74" s="18">
        <v>5229429.6100000003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-1000000</v>
      </c>
      <c r="H75" s="18">
        <v>0</v>
      </c>
      <c r="I75" s="18">
        <v>19000000</v>
      </c>
      <c r="J75" s="18">
        <v>6178563.5999999996</v>
      </c>
      <c r="K75" s="18">
        <v>12821436.4</v>
      </c>
      <c r="L75" s="19">
        <v>0</v>
      </c>
      <c r="M75" s="19">
        <v>6178563.5999999996</v>
      </c>
      <c r="N75" s="18">
        <v>0</v>
      </c>
      <c r="O75" s="18">
        <v>3697619.5</v>
      </c>
      <c r="P75" s="18">
        <v>2480944.1</v>
      </c>
      <c r="Q75" s="18">
        <v>3697619.5</v>
      </c>
      <c r="R75" s="18">
        <v>0</v>
      </c>
      <c r="S75" s="18">
        <v>3697619.5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0</v>
      </c>
      <c r="H76" s="18">
        <v>0</v>
      </c>
      <c r="I76" s="18">
        <v>1000000</v>
      </c>
      <c r="J76" s="18">
        <v>0</v>
      </c>
      <c r="K76" s="18">
        <v>1000000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3537386.68</v>
      </c>
      <c r="K77" s="18">
        <v>2462613.3199999998</v>
      </c>
      <c r="L77" s="19">
        <v>0</v>
      </c>
      <c r="M77" s="19">
        <v>3537386.68</v>
      </c>
      <c r="N77" s="18">
        <v>0</v>
      </c>
      <c r="O77" s="18">
        <v>3537386.68</v>
      </c>
      <c r="P77" s="18">
        <v>0</v>
      </c>
      <c r="Q77" s="18">
        <v>3537386.68</v>
      </c>
      <c r="R77" s="18">
        <v>0</v>
      </c>
      <c r="S77" s="18">
        <v>3537386.68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554800000</v>
      </c>
      <c r="H78" s="15">
        <v>-537089000</v>
      </c>
      <c r="I78" s="15">
        <v>4213211000</v>
      </c>
      <c r="J78" s="15">
        <v>4170731869.4200001</v>
      </c>
      <c r="K78" s="15">
        <v>42479130.579999998</v>
      </c>
      <c r="L78" s="16">
        <v>0</v>
      </c>
      <c r="M78" s="16">
        <v>3755036647.6700001</v>
      </c>
      <c r="N78" s="15">
        <v>415695221.75</v>
      </c>
      <c r="O78" s="15">
        <v>2047624800.9400001</v>
      </c>
      <c r="P78" s="15">
        <v>1707411846.73</v>
      </c>
      <c r="Q78" s="15">
        <v>1901830526.9400001</v>
      </c>
      <c r="R78" s="15">
        <v>145794274</v>
      </c>
      <c r="S78" s="15">
        <v>1901830526.9400001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-31000000</v>
      </c>
      <c r="H79" s="18">
        <v>0</v>
      </c>
      <c r="I79" s="18">
        <v>369000000</v>
      </c>
      <c r="J79" s="18">
        <v>342648343.10000002</v>
      </c>
      <c r="K79" s="18">
        <v>26351656.899999999</v>
      </c>
      <c r="L79" s="19">
        <v>0</v>
      </c>
      <c r="M79" s="19">
        <v>341648343.10000002</v>
      </c>
      <c r="N79" s="18">
        <v>1000000</v>
      </c>
      <c r="O79" s="18">
        <v>38069252.520000003</v>
      </c>
      <c r="P79" s="18">
        <v>303579090.57999998</v>
      </c>
      <c r="Q79" s="18">
        <v>38069252.520000003</v>
      </c>
      <c r="R79" s="18">
        <v>0</v>
      </c>
      <c r="S79" s="18">
        <v>38069252.520000003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27789484.469999999</v>
      </c>
      <c r="K80" s="18">
        <v>12210515.529999999</v>
      </c>
      <c r="L80" s="19">
        <v>0</v>
      </c>
      <c r="M80" s="19">
        <v>25419484.469999999</v>
      </c>
      <c r="N80" s="18">
        <v>2370000</v>
      </c>
      <c r="O80" s="18">
        <v>13681154.210000001</v>
      </c>
      <c r="P80" s="18">
        <v>11738330.26</v>
      </c>
      <c r="Q80" s="18">
        <v>11081020.210000001</v>
      </c>
      <c r="R80" s="18">
        <v>2600134</v>
      </c>
      <c r="S80" s="18">
        <v>11081020.210000001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419894775</v>
      </c>
      <c r="K81" s="18">
        <v>105225</v>
      </c>
      <c r="L81" s="19">
        <v>0</v>
      </c>
      <c r="M81" s="19">
        <v>409000981</v>
      </c>
      <c r="N81" s="18">
        <v>10893794</v>
      </c>
      <c r="O81" s="18">
        <v>148029061.06</v>
      </c>
      <c r="P81" s="18">
        <v>260971919.94</v>
      </c>
      <c r="Q81" s="18">
        <v>98690218.060000002</v>
      </c>
      <c r="R81" s="18">
        <v>49338843</v>
      </c>
      <c r="S81" s="18">
        <v>98690218.060000002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52320151.880000003</v>
      </c>
      <c r="K82" s="18">
        <v>2679848.12</v>
      </c>
      <c r="L82" s="19">
        <v>0</v>
      </c>
      <c r="M82" s="19">
        <v>51436786.880000003</v>
      </c>
      <c r="N82" s="18">
        <v>883365</v>
      </c>
      <c r="O82" s="18">
        <v>16802552.41</v>
      </c>
      <c r="P82" s="18">
        <v>34634234.469999999</v>
      </c>
      <c r="Q82" s="18">
        <v>16802552.41</v>
      </c>
      <c r="R82" s="18">
        <v>0</v>
      </c>
      <c r="S82" s="18">
        <v>16802552.41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201000000</v>
      </c>
      <c r="H83" s="18">
        <v>-537089000</v>
      </c>
      <c r="I83" s="18">
        <v>1363911000</v>
      </c>
      <c r="J83" s="18">
        <v>1363485316.95</v>
      </c>
      <c r="K83" s="18">
        <v>425683.05</v>
      </c>
      <c r="L83" s="19">
        <v>0</v>
      </c>
      <c r="M83" s="19">
        <v>1117920842.1600001</v>
      </c>
      <c r="N83" s="18">
        <v>245564474.78999999</v>
      </c>
      <c r="O83" s="18">
        <v>739060828.86000001</v>
      </c>
      <c r="P83" s="18">
        <v>378860013.30000001</v>
      </c>
      <c r="Q83" s="18">
        <v>645205531.86000001</v>
      </c>
      <c r="R83" s="18">
        <v>93855297</v>
      </c>
      <c r="S83" s="18">
        <v>645205531.86000001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130000000</v>
      </c>
      <c r="H84" s="18">
        <v>0</v>
      </c>
      <c r="I84" s="18">
        <v>1930000000</v>
      </c>
      <c r="J84" s="18">
        <v>1929784958.02</v>
      </c>
      <c r="K84" s="18">
        <v>215041.98</v>
      </c>
      <c r="L84" s="19">
        <v>0</v>
      </c>
      <c r="M84" s="19">
        <v>1774801370.0599999</v>
      </c>
      <c r="N84" s="18">
        <v>154983587.96000001</v>
      </c>
      <c r="O84" s="18">
        <v>1057173112.6799999</v>
      </c>
      <c r="P84" s="18">
        <v>717628257.38</v>
      </c>
      <c r="Q84" s="18">
        <v>1057173112.6799999</v>
      </c>
      <c r="R84" s="18">
        <v>0</v>
      </c>
      <c r="S84" s="18">
        <v>1057173112.6799999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34808839.200000003</v>
      </c>
      <c r="P85" s="18">
        <v>0.8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-843124995</v>
      </c>
      <c r="H86" s="15">
        <v>0</v>
      </c>
      <c r="I86" s="15">
        <v>1428875005</v>
      </c>
      <c r="J86" s="15">
        <v>1422035931.5999999</v>
      </c>
      <c r="K86" s="15">
        <v>6839073.4000000004</v>
      </c>
      <c r="L86" s="16">
        <v>0</v>
      </c>
      <c r="M86" s="16">
        <v>1268671262.5999999</v>
      </c>
      <c r="N86" s="15">
        <v>153364669</v>
      </c>
      <c r="O86" s="15">
        <v>659684113.03999996</v>
      </c>
      <c r="P86" s="15">
        <v>608987149.55999994</v>
      </c>
      <c r="Q86" s="15">
        <v>621794753.03999996</v>
      </c>
      <c r="R86" s="15">
        <v>37889360</v>
      </c>
      <c r="S86" s="15">
        <v>621794753.03999996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29000000</v>
      </c>
      <c r="H87" s="18">
        <v>0</v>
      </c>
      <c r="I87" s="18">
        <v>479000000</v>
      </c>
      <c r="J87" s="18">
        <v>477613470</v>
      </c>
      <c r="K87" s="18">
        <v>1386530</v>
      </c>
      <c r="L87" s="19">
        <v>0</v>
      </c>
      <c r="M87" s="19">
        <v>401613470</v>
      </c>
      <c r="N87" s="18">
        <v>76000000</v>
      </c>
      <c r="O87" s="18">
        <v>242361794.11000001</v>
      </c>
      <c r="P87" s="18">
        <v>159251675.88999999</v>
      </c>
      <c r="Q87" s="18">
        <v>238716794.11000001</v>
      </c>
      <c r="R87" s="18">
        <v>3645000</v>
      </c>
      <c r="S87" s="18">
        <v>238716794.11000001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-10000000</v>
      </c>
      <c r="H88" s="18">
        <v>0</v>
      </c>
      <c r="I88" s="18">
        <v>0</v>
      </c>
      <c r="J88" s="18">
        <v>0</v>
      </c>
      <c r="K88" s="18">
        <v>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-862124995</v>
      </c>
      <c r="H89" s="18">
        <v>0</v>
      </c>
      <c r="I89" s="18">
        <v>937875005</v>
      </c>
      <c r="J89" s="18">
        <v>936652307.86000001</v>
      </c>
      <c r="K89" s="18">
        <v>1222697.1399999999</v>
      </c>
      <c r="L89" s="19">
        <v>0</v>
      </c>
      <c r="M89" s="19">
        <v>859287638.86000001</v>
      </c>
      <c r="N89" s="18">
        <v>77364669</v>
      </c>
      <c r="O89" s="18">
        <v>409552165.81</v>
      </c>
      <c r="P89" s="18">
        <v>449735473.05000001</v>
      </c>
      <c r="Q89" s="18">
        <v>375307805.81</v>
      </c>
      <c r="R89" s="18">
        <v>34244360</v>
      </c>
      <c r="S89" s="18">
        <v>375307805.81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7770153.7400000002</v>
      </c>
      <c r="K90" s="18">
        <v>4229846.26</v>
      </c>
      <c r="L90" s="19">
        <v>0</v>
      </c>
      <c r="M90" s="19">
        <v>7770153.7400000002</v>
      </c>
      <c r="N90" s="18">
        <v>0</v>
      </c>
      <c r="O90" s="18">
        <v>7770153.1200000001</v>
      </c>
      <c r="P90" s="18">
        <v>0.62</v>
      </c>
      <c r="Q90" s="18">
        <v>7770153.1200000001</v>
      </c>
      <c r="R90" s="18">
        <v>0</v>
      </c>
      <c r="S90" s="18">
        <v>7770153.1200000001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126900615.8</v>
      </c>
      <c r="K91" s="15">
        <v>2319794.2000000002</v>
      </c>
      <c r="L91" s="16">
        <v>0</v>
      </c>
      <c r="M91" s="16">
        <v>126900615.8</v>
      </c>
      <c r="N91" s="15">
        <v>0</v>
      </c>
      <c r="O91" s="15">
        <v>116278114.19</v>
      </c>
      <c r="P91" s="15">
        <v>10622501.609999999</v>
      </c>
      <c r="Q91" s="15">
        <v>115940714.19</v>
      </c>
      <c r="R91" s="15">
        <v>337400</v>
      </c>
      <c r="S91" s="15">
        <v>115940714.19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108944948</v>
      </c>
      <c r="K92" s="18">
        <v>275462</v>
      </c>
      <c r="L92" s="19">
        <v>0</v>
      </c>
      <c r="M92" s="19">
        <v>108944948</v>
      </c>
      <c r="N92" s="18">
        <v>0</v>
      </c>
      <c r="O92" s="18">
        <v>108944947.34</v>
      </c>
      <c r="P92" s="18">
        <v>0.66</v>
      </c>
      <c r="Q92" s="18">
        <v>108944947.34</v>
      </c>
      <c r="R92" s="18">
        <v>0</v>
      </c>
      <c r="S92" s="18">
        <v>108944947.34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17955667.800000001</v>
      </c>
      <c r="K93" s="18">
        <v>2044332.2</v>
      </c>
      <c r="L93" s="19">
        <v>0</v>
      </c>
      <c r="M93" s="19">
        <v>17955667.800000001</v>
      </c>
      <c r="N93" s="18">
        <v>0</v>
      </c>
      <c r="O93" s="18">
        <v>7333166.8499999996</v>
      </c>
      <c r="P93" s="18">
        <v>10622500.949999999</v>
      </c>
      <c r="Q93" s="18">
        <v>6995766.8499999996</v>
      </c>
      <c r="R93" s="18">
        <v>337400</v>
      </c>
      <c r="S93" s="18">
        <v>6995766.8499999996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855830540.10000002</v>
      </c>
      <c r="K94" s="15">
        <v>132169459.90000001</v>
      </c>
      <c r="L94" s="16">
        <v>0</v>
      </c>
      <c r="M94" s="16">
        <v>648168816.10000002</v>
      </c>
      <c r="N94" s="15">
        <v>207661724</v>
      </c>
      <c r="O94" s="15">
        <v>647616928.96000004</v>
      </c>
      <c r="P94" s="15">
        <v>551887.14</v>
      </c>
      <c r="Q94" s="15">
        <v>647276447.96000004</v>
      </c>
      <c r="R94" s="15">
        <v>340481</v>
      </c>
      <c r="S94" s="15">
        <v>632478303.96000004</v>
      </c>
      <c r="T94" s="15">
        <v>14798144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91868834.469999999</v>
      </c>
      <c r="K95" s="18">
        <v>28131165.530000001</v>
      </c>
      <c r="L95" s="19">
        <v>0</v>
      </c>
      <c r="M95" s="19">
        <v>56400018.469999999</v>
      </c>
      <c r="N95" s="18">
        <v>35468816</v>
      </c>
      <c r="O95" s="18">
        <v>56330346.57</v>
      </c>
      <c r="P95" s="18">
        <v>69671.899999999994</v>
      </c>
      <c r="Q95" s="18">
        <v>56330346.57</v>
      </c>
      <c r="R95" s="18">
        <v>0</v>
      </c>
      <c r="S95" s="18">
        <v>56330346.57</v>
      </c>
      <c r="T95" s="18">
        <v>0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490858043.70999998</v>
      </c>
      <c r="K96" s="18">
        <v>59141956.289999999</v>
      </c>
      <c r="L96" s="19">
        <v>0</v>
      </c>
      <c r="M96" s="19">
        <v>413618964.70999998</v>
      </c>
      <c r="N96" s="18">
        <v>77239079</v>
      </c>
      <c r="O96" s="18">
        <v>413243874.02999997</v>
      </c>
      <c r="P96" s="18">
        <v>375090.68</v>
      </c>
      <c r="Q96" s="18">
        <v>413243874.02999997</v>
      </c>
      <c r="R96" s="18">
        <v>0</v>
      </c>
      <c r="S96" s="18">
        <v>398445730.02999997</v>
      </c>
      <c r="T96" s="18">
        <v>14798144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405448.04</v>
      </c>
      <c r="K97" s="18">
        <v>1594551.96</v>
      </c>
      <c r="L97" s="19">
        <v>0</v>
      </c>
      <c r="M97" s="19">
        <v>405448.04</v>
      </c>
      <c r="N97" s="18">
        <v>0</v>
      </c>
      <c r="O97" s="18">
        <v>404664.43</v>
      </c>
      <c r="P97" s="18">
        <v>783.61</v>
      </c>
      <c r="Q97" s="18">
        <v>399884.43</v>
      </c>
      <c r="R97" s="18">
        <v>4780</v>
      </c>
      <c r="S97" s="18">
        <v>399884.43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11016630.310000001</v>
      </c>
      <c r="K98" s="18">
        <v>5983369.6900000004</v>
      </c>
      <c r="L98" s="19">
        <v>0</v>
      </c>
      <c r="M98" s="19">
        <v>11016630.310000001</v>
      </c>
      <c r="N98" s="18">
        <v>0</v>
      </c>
      <c r="O98" s="18">
        <v>11016630.310000001</v>
      </c>
      <c r="P98" s="18">
        <v>0</v>
      </c>
      <c r="Q98" s="18">
        <v>11016630.310000001</v>
      </c>
      <c r="R98" s="18">
        <v>0</v>
      </c>
      <c r="S98" s="18">
        <v>11016630.310000001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259039322.56999999</v>
      </c>
      <c r="K99" s="18">
        <v>35960677.43</v>
      </c>
      <c r="L99" s="19">
        <v>0</v>
      </c>
      <c r="M99" s="19">
        <v>164085493.56999999</v>
      </c>
      <c r="N99" s="18">
        <v>94953829</v>
      </c>
      <c r="O99" s="18">
        <v>163985285.62</v>
      </c>
      <c r="P99" s="18">
        <v>100207.95</v>
      </c>
      <c r="Q99" s="18">
        <v>163947584.62</v>
      </c>
      <c r="R99" s="18">
        <v>37701</v>
      </c>
      <c r="S99" s="18">
        <v>163947584.62</v>
      </c>
      <c r="T99" s="18">
        <v>0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2642261</v>
      </c>
      <c r="K100" s="18">
        <v>1357739</v>
      </c>
      <c r="L100" s="19">
        <v>0</v>
      </c>
      <c r="M100" s="19">
        <v>2642261</v>
      </c>
      <c r="N100" s="18">
        <v>0</v>
      </c>
      <c r="O100" s="18">
        <v>2636128</v>
      </c>
      <c r="P100" s="18">
        <v>6133</v>
      </c>
      <c r="Q100" s="18">
        <v>2338128</v>
      </c>
      <c r="R100" s="18">
        <v>298000</v>
      </c>
      <c r="S100" s="18">
        <v>2338128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20</v>
      </c>
      <c r="F101" s="15">
        <v>0</v>
      </c>
      <c r="G101" s="18">
        <f t="shared" si="8"/>
        <v>32000000</v>
      </c>
      <c r="H101" s="18">
        <v>0</v>
      </c>
      <c r="I101" s="15">
        <v>32000000</v>
      </c>
      <c r="J101" s="18">
        <v>0</v>
      </c>
      <c r="K101" s="18">
        <v>32000000</v>
      </c>
      <c r="L101" s="19">
        <v>0</v>
      </c>
      <c r="M101" s="19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s="10" customFormat="1" ht="12" x14ac:dyDescent="0.2">
      <c r="A102" s="13" t="s">
        <v>178</v>
      </c>
      <c r="B102" s="13" t="s">
        <v>179</v>
      </c>
      <c r="C102" s="13" t="s">
        <v>274</v>
      </c>
      <c r="D102" s="13" t="s">
        <v>275</v>
      </c>
      <c r="E102" s="14">
        <v>21</v>
      </c>
      <c r="F102" s="15">
        <v>900000000</v>
      </c>
      <c r="G102" s="15">
        <f t="shared" si="8"/>
        <v>15000000</v>
      </c>
      <c r="H102" s="15">
        <v>0</v>
      </c>
      <c r="I102" s="15">
        <v>915000000</v>
      </c>
      <c r="J102" s="15">
        <v>896370377</v>
      </c>
      <c r="K102" s="15">
        <v>18629623</v>
      </c>
      <c r="L102" s="16">
        <v>0</v>
      </c>
      <c r="M102" s="16">
        <v>143423143.05000001</v>
      </c>
      <c r="N102" s="15">
        <v>752947233.95000005</v>
      </c>
      <c r="O102" s="15">
        <v>70647311.180000007</v>
      </c>
      <c r="P102" s="15">
        <v>72775831.870000005</v>
      </c>
      <c r="Q102" s="15">
        <v>70647311.180000007</v>
      </c>
      <c r="R102" s="15">
        <v>0</v>
      </c>
      <c r="S102" s="15">
        <v>70647311.180000007</v>
      </c>
      <c r="T102" s="15">
        <v>0</v>
      </c>
      <c r="U102" s="15">
        <v>0</v>
      </c>
    </row>
    <row r="103" spans="1:21" s="10" customFormat="1" ht="12" x14ac:dyDescent="0.2">
      <c r="A103" s="17" t="s">
        <v>180</v>
      </c>
      <c r="B103" s="17" t="s">
        <v>181</v>
      </c>
      <c r="C103" s="17" t="s">
        <v>274</v>
      </c>
      <c r="D103" s="17" t="s">
        <v>275</v>
      </c>
      <c r="E103" s="4">
        <v>20</v>
      </c>
      <c r="F103" s="15">
        <v>0</v>
      </c>
      <c r="G103" s="15">
        <f t="shared" ref="G103" si="9">+I103-F103+H103</f>
        <v>32000000</v>
      </c>
      <c r="H103" s="15">
        <v>0</v>
      </c>
      <c r="I103" s="15">
        <v>32000000</v>
      </c>
      <c r="J103" s="15">
        <v>0</v>
      </c>
      <c r="K103" s="15">
        <v>32000000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7" t="s">
        <v>180</v>
      </c>
      <c r="B104" s="17" t="s">
        <v>181</v>
      </c>
      <c r="C104" s="17" t="s">
        <v>274</v>
      </c>
      <c r="D104" s="17" t="s">
        <v>275</v>
      </c>
      <c r="E104" s="4">
        <v>21</v>
      </c>
      <c r="F104" s="18">
        <v>900000000</v>
      </c>
      <c r="G104" s="18">
        <f t="shared" si="8"/>
        <v>15000000</v>
      </c>
      <c r="H104" s="18">
        <v>0</v>
      </c>
      <c r="I104" s="18">
        <v>915000000</v>
      </c>
      <c r="J104" s="18">
        <v>896370377</v>
      </c>
      <c r="K104" s="18">
        <v>18629623</v>
      </c>
      <c r="L104" s="19">
        <v>0</v>
      </c>
      <c r="M104" s="19">
        <v>143423143.05000001</v>
      </c>
      <c r="N104" s="18">
        <v>752947233.95000005</v>
      </c>
      <c r="O104" s="18">
        <v>70647311.180000007</v>
      </c>
      <c r="P104" s="18">
        <v>72775831.870000005</v>
      </c>
      <c r="Q104" s="18">
        <v>70647311.180000007</v>
      </c>
      <c r="R104" s="18">
        <v>0</v>
      </c>
      <c r="S104" s="18">
        <v>70647311.180000007</v>
      </c>
      <c r="T104" s="18">
        <v>0</v>
      </c>
      <c r="U104" s="18">
        <v>0</v>
      </c>
    </row>
    <row r="105" spans="1:21" s="10" customFormat="1" ht="12" x14ac:dyDescent="0.2">
      <c r="A105" s="13" t="s">
        <v>182</v>
      </c>
      <c r="B105" s="13" t="s">
        <v>183</v>
      </c>
      <c r="C105" s="13" t="s">
        <v>274</v>
      </c>
      <c r="D105" s="13" t="s">
        <v>275</v>
      </c>
      <c r="E105" s="14">
        <v>20</v>
      </c>
      <c r="F105" s="15">
        <v>500000</v>
      </c>
      <c r="G105" s="15">
        <f t="shared" si="8"/>
        <v>0</v>
      </c>
      <c r="H105" s="15">
        <v>0</v>
      </c>
      <c r="I105" s="15">
        <v>500000</v>
      </c>
      <c r="J105" s="15">
        <v>0</v>
      </c>
      <c r="K105" s="15">
        <v>500000</v>
      </c>
      <c r="L105" s="16">
        <v>0</v>
      </c>
      <c r="M105" s="16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</row>
    <row r="106" spans="1:21" s="10" customFormat="1" ht="12" x14ac:dyDescent="0.2">
      <c r="A106" s="13" t="s">
        <v>182</v>
      </c>
      <c r="B106" s="13" t="s">
        <v>183</v>
      </c>
      <c r="C106" s="13" t="s">
        <v>274</v>
      </c>
      <c r="D106" s="13" t="s">
        <v>275</v>
      </c>
      <c r="E106" s="14">
        <v>21</v>
      </c>
      <c r="F106" s="15">
        <v>394465000</v>
      </c>
      <c r="G106" s="15">
        <f t="shared" si="8"/>
        <v>-15000000</v>
      </c>
      <c r="H106" s="15">
        <v>0</v>
      </c>
      <c r="I106" s="15">
        <v>379465000</v>
      </c>
      <c r="J106" s="15">
        <v>378492346.69999999</v>
      </c>
      <c r="K106" s="15">
        <v>972653.3</v>
      </c>
      <c r="L106" s="16">
        <v>0</v>
      </c>
      <c r="M106" s="16">
        <v>346925346.80000001</v>
      </c>
      <c r="N106" s="15">
        <v>31566999.899999999</v>
      </c>
      <c r="O106" s="15">
        <v>267904323.53999999</v>
      </c>
      <c r="P106" s="15">
        <v>79021023.260000005</v>
      </c>
      <c r="Q106" s="15">
        <v>267904323.53999999</v>
      </c>
      <c r="R106" s="15">
        <v>0</v>
      </c>
      <c r="S106" s="15">
        <v>267904323.53999999</v>
      </c>
      <c r="T106" s="15">
        <v>0</v>
      </c>
      <c r="U106" s="15">
        <v>0</v>
      </c>
    </row>
    <row r="107" spans="1:21" s="10" customFormat="1" ht="12" x14ac:dyDescent="0.2">
      <c r="A107" s="17" t="s">
        <v>184</v>
      </c>
      <c r="B107" s="17" t="s">
        <v>185</v>
      </c>
      <c r="C107" s="17" t="s">
        <v>274</v>
      </c>
      <c r="D107" s="17" t="s">
        <v>275</v>
      </c>
      <c r="E107" s="4">
        <v>20</v>
      </c>
      <c r="F107" s="18">
        <v>500000</v>
      </c>
      <c r="G107" s="18">
        <f t="shared" si="8"/>
        <v>0</v>
      </c>
      <c r="H107" s="18">
        <v>0</v>
      </c>
      <c r="I107" s="18">
        <v>500000</v>
      </c>
      <c r="J107" s="18">
        <v>0</v>
      </c>
      <c r="K107" s="18">
        <v>500000</v>
      </c>
      <c r="L107" s="19">
        <v>0</v>
      </c>
      <c r="M107" s="19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s="10" customFormat="1" ht="12" x14ac:dyDescent="0.2">
      <c r="A108" s="17" t="s">
        <v>186</v>
      </c>
      <c r="B108" s="17" t="s">
        <v>187</v>
      </c>
      <c r="C108" s="17" t="s">
        <v>274</v>
      </c>
      <c r="D108" s="17" t="s">
        <v>275</v>
      </c>
      <c r="E108" s="4">
        <v>21</v>
      </c>
      <c r="F108" s="18">
        <v>394465000</v>
      </c>
      <c r="G108" s="18">
        <f t="shared" si="8"/>
        <v>-15000000</v>
      </c>
      <c r="H108" s="18">
        <v>0</v>
      </c>
      <c r="I108" s="18">
        <v>379465000</v>
      </c>
      <c r="J108" s="18">
        <v>378492346.69999999</v>
      </c>
      <c r="K108" s="18">
        <v>972653.3</v>
      </c>
      <c r="L108" s="19">
        <v>0</v>
      </c>
      <c r="M108" s="19">
        <v>346925346.80000001</v>
      </c>
      <c r="N108" s="18">
        <v>31566999.899999999</v>
      </c>
      <c r="O108" s="18">
        <v>267904323.53999999</v>
      </c>
      <c r="P108" s="18">
        <v>79021023.260000005</v>
      </c>
      <c r="Q108" s="18">
        <v>267904323.53999999</v>
      </c>
      <c r="R108" s="18">
        <v>0</v>
      </c>
      <c r="S108" s="18">
        <v>267904323.53999999</v>
      </c>
      <c r="T108" s="18">
        <v>0</v>
      </c>
      <c r="U108" s="18">
        <v>0</v>
      </c>
    </row>
    <row r="109" spans="1:21" s="10" customFormat="1" ht="12" x14ac:dyDescent="0.2">
      <c r="A109" s="13" t="s">
        <v>188</v>
      </c>
      <c r="B109" s="13" t="s">
        <v>189</v>
      </c>
      <c r="C109" s="13" t="s">
        <v>274</v>
      </c>
      <c r="D109" s="13" t="s">
        <v>275</v>
      </c>
      <c r="E109" s="14">
        <v>20</v>
      </c>
      <c r="F109" s="15">
        <v>2230080000</v>
      </c>
      <c r="G109" s="15">
        <f t="shared" si="8"/>
        <v>1900000000</v>
      </c>
      <c r="H109" s="15">
        <v>0</v>
      </c>
      <c r="I109" s="15">
        <v>4130080000</v>
      </c>
      <c r="J109" s="15">
        <v>3109470502.0999999</v>
      </c>
      <c r="K109" s="15">
        <v>1020609497.9</v>
      </c>
      <c r="L109" s="16">
        <v>0</v>
      </c>
      <c r="M109" s="16">
        <v>3109470502.0999999</v>
      </c>
      <c r="N109" s="15">
        <v>0</v>
      </c>
      <c r="O109" s="15">
        <v>2447298147.6100001</v>
      </c>
      <c r="P109" s="15">
        <v>662172354.49000001</v>
      </c>
      <c r="Q109" s="15">
        <v>2298495441.21</v>
      </c>
      <c r="R109" s="15">
        <v>148802706.40000001</v>
      </c>
      <c r="S109" s="15">
        <v>2298495441.21</v>
      </c>
      <c r="T109" s="15">
        <v>0</v>
      </c>
      <c r="U109" s="15">
        <v>75355857</v>
      </c>
    </row>
    <row r="110" spans="1:21" s="10" customFormat="1" ht="24" x14ac:dyDescent="0.2">
      <c r="A110" s="17" t="s">
        <v>190</v>
      </c>
      <c r="B110" s="17" t="s">
        <v>191</v>
      </c>
      <c r="C110" s="17" t="s">
        <v>274</v>
      </c>
      <c r="D110" s="17" t="s">
        <v>275</v>
      </c>
      <c r="E110" s="4">
        <v>20</v>
      </c>
      <c r="F110" s="18">
        <v>60000000</v>
      </c>
      <c r="G110" s="18">
        <f t="shared" si="8"/>
        <v>0</v>
      </c>
      <c r="H110" s="18">
        <v>0</v>
      </c>
      <c r="I110" s="18">
        <v>60000000</v>
      </c>
      <c r="J110" s="18">
        <v>60000000</v>
      </c>
      <c r="K110" s="18">
        <v>0</v>
      </c>
      <c r="L110" s="19">
        <v>0</v>
      </c>
      <c r="M110" s="19">
        <v>60000000</v>
      </c>
      <c r="N110" s="18">
        <v>0</v>
      </c>
      <c r="O110" s="18">
        <v>0</v>
      </c>
      <c r="P110" s="18">
        <v>60000000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1:21" s="10" customFormat="1" ht="24" x14ac:dyDescent="0.2">
      <c r="A111" s="17" t="s">
        <v>192</v>
      </c>
      <c r="B111" s="17" t="s">
        <v>193</v>
      </c>
      <c r="C111" s="17" t="s">
        <v>274</v>
      </c>
      <c r="D111" s="17" t="s">
        <v>275</v>
      </c>
      <c r="E111" s="4">
        <v>20</v>
      </c>
      <c r="F111" s="18">
        <v>2170080000</v>
      </c>
      <c r="G111" s="18">
        <f t="shared" si="8"/>
        <v>1900000000</v>
      </c>
      <c r="H111" s="18">
        <v>0</v>
      </c>
      <c r="I111" s="18">
        <v>4070080000</v>
      </c>
      <c r="J111" s="18">
        <v>3049470502.0999999</v>
      </c>
      <c r="K111" s="18">
        <v>1020609497.9</v>
      </c>
      <c r="L111" s="19">
        <v>0</v>
      </c>
      <c r="M111" s="19">
        <v>3049470502.0999999</v>
      </c>
      <c r="N111" s="18">
        <v>0</v>
      </c>
      <c r="O111" s="18">
        <v>2447298147.6100001</v>
      </c>
      <c r="P111" s="18">
        <v>602172354.49000001</v>
      </c>
      <c r="Q111" s="18">
        <v>2298495441.21</v>
      </c>
      <c r="R111" s="18">
        <v>148802706.40000001</v>
      </c>
      <c r="S111" s="18">
        <v>2298495441.21</v>
      </c>
      <c r="T111" s="18">
        <v>0</v>
      </c>
      <c r="U111" s="18">
        <v>75355857</v>
      </c>
    </row>
    <row r="112" spans="1:21" s="10" customFormat="1" ht="12" x14ac:dyDescent="0.2">
      <c r="A112" s="13" t="s">
        <v>194</v>
      </c>
      <c r="B112" s="13" t="s">
        <v>195</v>
      </c>
      <c r="C112" s="13" t="s">
        <v>274</v>
      </c>
      <c r="D112" s="13" t="s">
        <v>275</v>
      </c>
      <c r="E112" s="14">
        <v>20</v>
      </c>
      <c r="F112" s="15">
        <v>100000</v>
      </c>
      <c r="G112" s="15">
        <f t="shared" si="8"/>
        <v>0</v>
      </c>
      <c r="H112" s="15">
        <v>0</v>
      </c>
      <c r="I112" s="15">
        <v>100000</v>
      </c>
      <c r="J112" s="15">
        <v>0</v>
      </c>
      <c r="K112" s="15">
        <v>100000</v>
      </c>
      <c r="L112" s="16">
        <v>0</v>
      </c>
      <c r="M112" s="16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1:21" s="10" customFormat="1" ht="12" x14ac:dyDescent="0.2">
      <c r="A113" s="17" t="s">
        <v>196</v>
      </c>
      <c r="B113" s="17" t="s">
        <v>197</v>
      </c>
      <c r="C113" s="17" t="s">
        <v>274</v>
      </c>
      <c r="D113" s="17" t="s">
        <v>275</v>
      </c>
      <c r="E113" s="4">
        <v>20</v>
      </c>
      <c r="F113" s="18">
        <v>100000</v>
      </c>
      <c r="G113" s="18">
        <f t="shared" si="8"/>
        <v>0</v>
      </c>
      <c r="H113" s="18">
        <v>0</v>
      </c>
      <c r="I113" s="18">
        <v>100000</v>
      </c>
      <c r="J113" s="18">
        <v>0</v>
      </c>
      <c r="K113" s="18">
        <v>100000</v>
      </c>
      <c r="L113" s="19">
        <v>0</v>
      </c>
      <c r="M113" s="19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1" s="10" customFormat="1" ht="24" x14ac:dyDescent="0.2">
      <c r="A114" s="13" t="s">
        <v>198</v>
      </c>
      <c r="B114" s="13" t="s">
        <v>199</v>
      </c>
      <c r="C114" s="13" t="s">
        <v>274</v>
      </c>
      <c r="D114" s="13" t="s">
        <v>275</v>
      </c>
      <c r="E114" s="14">
        <v>20</v>
      </c>
      <c r="F114" s="15">
        <v>307000000</v>
      </c>
      <c r="G114" s="15">
        <f t="shared" si="8"/>
        <v>0</v>
      </c>
      <c r="H114" s="15">
        <v>0</v>
      </c>
      <c r="I114" s="15">
        <v>307000000</v>
      </c>
      <c r="J114" s="15">
        <v>305772000</v>
      </c>
      <c r="K114" s="15">
        <v>1228000</v>
      </c>
      <c r="L114" s="16">
        <v>0</v>
      </c>
      <c r="M114" s="16">
        <v>230843480</v>
      </c>
      <c r="N114" s="15">
        <v>74928520</v>
      </c>
      <c r="O114" s="15">
        <v>30042680</v>
      </c>
      <c r="P114" s="15">
        <v>200800800</v>
      </c>
      <c r="Q114" s="15">
        <v>29542680</v>
      </c>
      <c r="R114" s="15">
        <v>500000</v>
      </c>
      <c r="S114" s="15">
        <v>29542680</v>
      </c>
      <c r="T114" s="15">
        <v>0</v>
      </c>
      <c r="U114" s="15">
        <v>0</v>
      </c>
    </row>
    <row r="115" spans="1:21" s="10" customFormat="1" ht="12" x14ac:dyDescent="0.2">
      <c r="A115" s="17" t="s">
        <v>200</v>
      </c>
      <c r="B115" s="17" t="s">
        <v>201</v>
      </c>
      <c r="C115" s="17" t="s">
        <v>274</v>
      </c>
      <c r="D115" s="17" t="s">
        <v>275</v>
      </c>
      <c r="E115" s="4">
        <v>20</v>
      </c>
      <c r="F115" s="18">
        <v>200000000</v>
      </c>
      <c r="G115" s="18">
        <f t="shared" si="8"/>
        <v>0</v>
      </c>
      <c r="H115" s="18">
        <v>0</v>
      </c>
      <c r="I115" s="18">
        <v>200000000</v>
      </c>
      <c r="J115" s="18">
        <v>199200000</v>
      </c>
      <c r="K115" s="18">
        <v>800000</v>
      </c>
      <c r="L115" s="19">
        <v>0</v>
      </c>
      <c r="M115" s="19">
        <v>199200000</v>
      </c>
      <c r="N115" s="18">
        <v>0</v>
      </c>
      <c r="O115" s="18">
        <v>0</v>
      </c>
      <c r="P115" s="18">
        <v>199200000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7" t="s">
        <v>202</v>
      </c>
      <c r="B116" s="17" t="s">
        <v>203</v>
      </c>
      <c r="C116" s="17" t="s">
        <v>274</v>
      </c>
      <c r="D116" s="17" t="s">
        <v>275</v>
      </c>
      <c r="E116" s="4">
        <v>20</v>
      </c>
      <c r="F116" s="18">
        <v>77000000</v>
      </c>
      <c r="G116" s="18">
        <f t="shared" si="8"/>
        <v>0</v>
      </c>
      <c r="H116" s="18">
        <v>0</v>
      </c>
      <c r="I116" s="18">
        <v>77000000</v>
      </c>
      <c r="J116" s="18">
        <v>76692000</v>
      </c>
      <c r="K116" s="18">
        <v>308000</v>
      </c>
      <c r="L116" s="19">
        <v>0</v>
      </c>
      <c r="M116" s="19">
        <v>31643480</v>
      </c>
      <c r="N116" s="18">
        <v>45048520</v>
      </c>
      <c r="O116" s="18">
        <v>30042680</v>
      </c>
      <c r="P116" s="18">
        <v>1600800</v>
      </c>
      <c r="Q116" s="18">
        <v>29542680</v>
      </c>
      <c r="R116" s="18">
        <v>500000</v>
      </c>
      <c r="S116" s="18">
        <v>29542680</v>
      </c>
      <c r="T116" s="18">
        <v>0</v>
      </c>
      <c r="U116" s="18">
        <v>0</v>
      </c>
    </row>
    <row r="117" spans="1:21" s="10" customFormat="1" ht="12" x14ac:dyDescent="0.2">
      <c r="A117" s="17" t="s">
        <v>204</v>
      </c>
      <c r="B117" s="17" t="s">
        <v>205</v>
      </c>
      <c r="C117" s="17" t="s">
        <v>274</v>
      </c>
      <c r="D117" s="17" t="s">
        <v>275</v>
      </c>
      <c r="E117" s="4">
        <v>20</v>
      </c>
      <c r="F117" s="18">
        <v>30000000</v>
      </c>
      <c r="G117" s="18">
        <f t="shared" si="8"/>
        <v>0</v>
      </c>
      <c r="H117" s="18">
        <v>0</v>
      </c>
      <c r="I117" s="18">
        <v>30000000</v>
      </c>
      <c r="J117" s="18">
        <v>29880000</v>
      </c>
      <c r="K117" s="18">
        <v>120000</v>
      </c>
      <c r="L117" s="19">
        <v>0</v>
      </c>
      <c r="M117" s="19">
        <v>0</v>
      </c>
      <c r="N117" s="18">
        <v>29880000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s="10" customFormat="1" ht="12" x14ac:dyDescent="0.2">
      <c r="A118" s="13" t="s">
        <v>206</v>
      </c>
      <c r="B118" s="13" t="s">
        <v>207</v>
      </c>
      <c r="C118" s="13" t="s">
        <v>274</v>
      </c>
      <c r="D118" s="13" t="s">
        <v>275</v>
      </c>
      <c r="E118" s="14">
        <v>20</v>
      </c>
      <c r="F118" s="15">
        <v>1600000</v>
      </c>
      <c r="G118" s="15">
        <f t="shared" si="8"/>
        <v>0</v>
      </c>
      <c r="H118" s="15">
        <v>0</v>
      </c>
      <c r="I118" s="15">
        <v>1600000</v>
      </c>
      <c r="J118" s="15">
        <v>1600000</v>
      </c>
      <c r="K118" s="15">
        <v>0</v>
      </c>
      <c r="L118" s="16">
        <v>0</v>
      </c>
      <c r="M118" s="16">
        <v>1600000</v>
      </c>
      <c r="N118" s="15">
        <v>0</v>
      </c>
      <c r="O118" s="15">
        <v>689700</v>
      </c>
      <c r="P118" s="15">
        <v>910300</v>
      </c>
      <c r="Q118" s="15">
        <v>689700</v>
      </c>
      <c r="R118" s="15">
        <v>0</v>
      </c>
      <c r="S118" s="15">
        <v>689700</v>
      </c>
      <c r="T118" s="15">
        <v>0</v>
      </c>
      <c r="U118" s="15">
        <v>0</v>
      </c>
    </row>
    <row r="119" spans="1:21" s="10" customFormat="1" ht="12" x14ac:dyDescent="0.2">
      <c r="A119" s="17" t="s">
        <v>208</v>
      </c>
      <c r="B119" s="17" t="s">
        <v>209</v>
      </c>
      <c r="C119" s="17" t="s">
        <v>274</v>
      </c>
      <c r="D119" s="17" t="s">
        <v>275</v>
      </c>
      <c r="E119" s="4">
        <v>20</v>
      </c>
      <c r="F119" s="18">
        <v>1600000</v>
      </c>
      <c r="G119" s="18">
        <f t="shared" si="8"/>
        <v>0</v>
      </c>
      <c r="H119" s="18">
        <v>0</v>
      </c>
      <c r="I119" s="18">
        <v>1600000</v>
      </c>
      <c r="J119" s="18">
        <v>1600000</v>
      </c>
      <c r="K119" s="18">
        <v>0</v>
      </c>
      <c r="L119" s="19">
        <v>0</v>
      </c>
      <c r="M119" s="19">
        <v>1600000</v>
      </c>
      <c r="N119" s="18">
        <v>0</v>
      </c>
      <c r="O119" s="18">
        <v>689700</v>
      </c>
      <c r="P119" s="18">
        <v>910300</v>
      </c>
      <c r="Q119" s="18">
        <v>689700</v>
      </c>
      <c r="R119" s="18">
        <v>0</v>
      </c>
      <c r="S119" s="18">
        <v>689700</v>
      </c>
      <c r="T119" s="18">
        <v>0</v>
      </c>
      <c r="U119" s="18">
        <v>0</v>
      </c>
    </row>
    <row r="120" spans="1:21" s="10" customFormat="1" ht="24" x14ac:dyDescent="0.2">
      <c r="A120" s="13" t="s">
        <v>210</v>
      </c>
      <c r="B120" s="13" t="s">
        <v>211</v>
      </c>
      <c r="C120" s="13" t="s">
        <v>274</v>
      </c>
      <c r="D120" s="13" t="s">
        <v>275</v>
      </c>
      <c r="E120" s="14">
        <v>20</v>
      </c>
      <c r="F120" s="15">
        <v>1000000</v>
      </c>
      <c r="G120" s="15">
        <f t="shared" si="8"/>
        <v>31600000</v>
      </c>
      <c r="H120" s="15">
        <v>0</v>
      </c>
      <c r="I120" s="15">
        <v>32600000</v>
      </c>
      <c r="J120" s="15">
        <v>21228252.960000001</v>
      </c>
      <c r="K120" s="15">
        <v>11371747.039999999</v>
      </c>
      <c r="L120" s="16">
        <v>0</v>
      </c>
      <c r="M120" s="16">
        <v>19159890.960000001</v>
      </c>
      <c r="N120" s="15">
        <v>2068362</v>
      </c>
      <c r="O120" s="15">
        <v>3904550.43</v>
      </c>
      <c r="P120" s="15">
        <v>15255340.529999999</v>
      </c>
      <c r="Q120" s="15">
        <v>3376550.43</v>
      </c>
      <c r="R120" s="15">
        <v>528000</v>
      </c>
      <c r="S120" s="15">
        <v>3376550.43</v>
      </c>
      <c r="T120" s="15">
        <v>0</v>
      </c>
      <c r="U120" s="15">
        <v>0</v>
      </c>
    </row>
    <row r="121" spans="1:21" s="10" customFormat="1" ht="24" x14ac:dyDescent="0.2">
      <c r="A121" s="17" t="s">
        <v>212</v>
      </c>
      <c r="B121" s="17" t="s">
        <v>211</v>
      </c>
      <c r="C121" s="17" t="s">
        <v>274</v>
      </c>
      <c r="D121" s="17" t="s">
        <v>275</v>
      </c>
      <c r="E121" s="4">
        <v>20</v>
      </c>
      <c r="F121" s="18">
        <v>1000000</v>
      </c>
      <c r="G121" s="18">
        <f t="shared" si="8"/>
        <v>31600000</v>
      </c>
      <c r="H121" s="18">
        <v>0</v>
      </c>
      <c r="I121" s="18">
        <v>32600000</v>
      </c>
      <c r="J121" s="18">
        <v>21228252.960000001</v>
      </c>
      <c r="K121" s="18">
        <v>11371747.039999999</v>
      </c>
      <c r="L121" s="19">
        <v>0</v>
      </c>
      <c r="M121" s="19">
        <v>19159890.960000001</v>
      </c>
      <c r="N121" s="18">
        <v>2068362</v>
      </c>
      <c r="O121" s="18">
        <v>3904550.43</v>
      </c>
      <c r="P121" s="18">
        <v>15255340.529999999</v>
      </c>
      <c r="Q121" s="18">
        <v>3376550.43</v>
      </c>
      <c r="R121" s="18">
        <v>528000</v>
      </c>
      <c r="S121" s="18">
        <v>3376550.43</v>
      </c>
      <c r="T121" s="18">
        <v>0</v>
      </c>
      <c r="U121" s="18">
        <v>0</v>
      </c>
    </row>
    <row r="122" spans="1:21" s="10" customFormat="1" ht="12" x14ac:dyDescent="0.2">
      <c r="A122" s="13" t="s">
        <v>213</v>
      </c>
      <c r="B122" s="13" t="s">
        <v>214</v>
      </c>
      <c r="C122" s="13" t="s">
        <v>274</v>
      </c>
      <c r="D122" s="13" t="s">
        <v>275</v>
      </c>
      <c r="E122" s="14">
        <v>20</v>
      </c>
      <c r="F122" s="15">
        <f>+F123+F126</f>
        <v>10266000000</v>
      </c>
      <c r="G122" s="15">
        <f>+I122-F122-H122</f>
        <v>-8678364002</v>
      </c>
      <c r="H122" s="15">
        <v>-1000000000</v>
      </c>
      <c r="I122" s="15">
        <v>587635998</v>
      </c>
      <c r="J122" s="15">
        <v>239720786</v>
      </c>
      <c r="K122" s="15">
        <v>347915212</v>
      </c>
      <c r="L122" s="16">
        <v>0</v>
      </c>
      <c r="M122" s="16">
        <v>212538262</v>
      </c>
      <c r="N122" s="15">
        <v>27182524</v>
      </c>
      <c r="O122" s="15">
        <v>43737253</v>
      </c>
      <c r="P122" s="15">
        <v>168801009</v>
      </c>
      <c r="Q122" s="15">
        <v>43737253</v>
      </c>
      <c r="R122" s="15">
        <v>0</v>
      </c>
      <c r="S122" s="15">
        <v>43737253</v>
      </c>
      <c r="T122" s="15">
        <v>0</v>
      </c>
      <c r="U122" s="15">
        <v>0</v>
      </c>
    </row>
    <row r="123" spans="1:21" s="10" customFormat="1" ht="12" x14ac:dyDescent="0.2">
      <c r="A123" s="13" t="s">
        <v>215</v>
      </c>
      <c r="B123" s="13" t="s">
        <v>216</v>
      </c>
      <c r="C123" s="13" t="s">
        <v>274</v>
      </c>
      <c r="D123" s="13" t="s">
        <v>275</v>
      </c>
      <c r="E123" s="14">
        <v>20</v>
      </c>
      <c r="F123" s="15">
        <v>255000000</v>
      </c>
      <c r="G123" s="15">
        <f t="shared" si="8"/>
        <v>0</v>
      </c>
      <c r="H123" s="15">
        <v>0</v>
      </c>
      <c r="I123" s="15">
        <v>255000000</v>
      </c>
      <c r="J123" s="15">
        <v>0</v>
      </c>
      <c r="K123" s="15">
        <v>255000000</v>
      </c>
      <c r="L123" s="16">
        <v>0</v>
      </c>
      <c r="M123" s="16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</row>
    <row r="124" spans="1:21" s="10" customFormat="1" ht="12" x14ac:dyDescent="0.2">
      <c r="A124" s="13" t="s">
        <v>217</v>
      </c>
      <c r="B124" s="13" t="s">
        <v>218</v>
      </c>
      <c r="C124" s="13" t="s">
        <v>274</v>
      </c>
      <c r="D124" s="13" t="s">
        <v>275</v>
      </c>
      <c r="E124" s="14">
        <v>20</v>
      </c>
      <c r="F124" s="15">
        <v>255000000</v>
      </c>
      <c r="G124" s="15">
        <f t="shared" si="8"/>
        <v>0</v>
      </c>
      <c r="H124" s="15">
        <v>0</v>
      </c>
      <c r="I124" s="15">
        <v>255000000</v>
      </c>
      <c r="J124" s="15">
        <v>0</v>
      </c>
      <c r="K124" s="15">
        <v>255000000</v>
      </c>
      <c r="L124" s="16">
        <v>0</v>
      </c>
      <c r="M124" s="16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</row>
    <row r="125" spans="1:21" s="10" customFormat="1" ht="12" x14ac:dyDescent="0.2">
      <c r="A125" s="17" t="s">
        <v>219</v>
      </c>
      <c r="B125" s="17" t="s">
        <v>220</v>
      </c>
      <c r="C125" s="17" t="s">
        <v>274</v>
      </c>
      <c r="D125" s="17" t="s">
        <v>275</v>
      </c>
      <c r="E125" s="4">
        <v>20</v>
      </c>
      <c r="F125" s="18">
        <v>255000000</v>
      </c>
      <c r="G125" s="18">
        <f t="shared" si="8"/>
        <v>0</v>
      </c>
      <c r="H125" s="18">
        <v>0</v>
      </c>
      <c r="I125" s="18">
        <v>255000000</v>
      </c>
      <c r="J125" s="18">
        <v>0</v>
      </c>
      <c r="K125" s="18">
        <v>255000000</v>
      </c>
      <c r="L125" s="19">
        <v>0</v>
      </c>
      <c r="M125" s="19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</row>
    <row r="126" spans="1:21" s="10" customFormat="1" ht="12" x14ac:dyDescent="0.2">
      <c r="A126" s="13" t="s">
        <v>221</v>
      </c>
      <c r="B126" s="13" t="s">
        <v>222</v>
      </c>
      <c r="C126" s="13" t="s">
        <v>274</v>
      </c>
      <c r="D126" s="13" t="s">
        <v>275</v>
      </c>
      <c r="E126" s="14">
        <v>20</v>
      </c>
      <c r="F126" s="15">
        <f>F127+F131</f>
        <v>10011000000</v>
      </c>
      <c r="G126" s="15">
        <f>+I126-F126-H126</f>
        <v>-8678364002</v>
      </c>
      <c r="H126" s="15">
        <v>-1000000000</v>
      </c>
      <c r="I126" s="15">
        <v>332635998</v>
      </c>
      <c r="J126" s="15">
        <v>239720786</v>
      </c>
      <c r="K126" s="15">
        <v>92915212</v>
      </c>
      <c r="L126" s="16">
        <v>0</v>
      </c>
      <c r="M126" s="16">
        <v>212538262</v>
      </c>
      <c r="N126" s="15">
        <v>27182524</v>
      </c>
      <c r="O126" s="15">
        <v>43737253</v>
      </c>
      <c r="P126" s="15">
        <v>168801009</v>
      </c>
      <c r="Q126" s="15">
        <v>43737253</v>
      </c>
      <c r="R126" s="15">
        <v>0</v>
      </c>
      <c r="S126" s="15">
        <v>43737253</v>
      </c>
      <c r="T126" s="15">
        <v>0</v>
      </c>
      <c r="U126" s="15">
        <v>0</v>
      </c>
    </row>
    <row r="127" spans="1:21" s="10" customFormat="1" ht="12" x14ac:dyDescent="0.2">
      <c r="A127" s="13" t="s">
        <v>223</v>
      </c>
      <c r="B127" s="13" t="s">
        <v>224</v>
      </c>
      <c r="C127" s="13" t="s">
        <v>274</v>
      </c>
      <c r="D127" s="13" t="s">
        <v>275</v>
      </c>
      <c r="E127" s="14">
        <v>20</v>
      </c>
      <c r="F127" s="15">
        <f>+F128</f>
        <v>11000000</v>
      </c>
      <c r="G127" s="15">
        <f>+I127-F127+H127</f>
        <v>281692742.63</v>
      </c>
      <c r="H127" s="15">
        <v>0</v>
      </c>
      <c r="I127" s="15">
        <v>292692742.63</v>
      </c>
      <c r="J127" s="15">
        <v>239720786</v>
      </c>
      <c r="K127" s="15">
        <v>52971956.630000003</v>
      </c>
      <c r="L127" s="16">
        <v>0</v>
      </c>
      <c r="M127" s="16">
        <v>212538262</v>
      </c>
      <c r="N127" s="15">
        <v>27182524</v>
      </c>
      <c r="O127" s="15">
        <v>43737253</v>
      </c>
      <c r="P127" s="15">
        <v>168801009</v>
      </c>
      <c r="Q127" s="15">
        <v>43737253</v>
      </c>
      <c r="R127" s="15">
        <v>0</v>
      </c>
      <c r="S127" s="15">
        <v>43737253</v>
      </c>
      <c r="T127" s="15">
        <v>0</v>
      </c>
      <c r="U127" s="15">
        <v>0</v>
      </c>
    </row>
    <row r="128" spans="1:21" s="10" customFormat="1" ht="12" x14ac:dyDescent="0.2">
      <c r="A128" s="17" t="s">
        <v>225</v>
      </c>
      <c r="B128" s="17" t="s">
        <v>224</v>
      </c>
      <c r="C128" s="17" t="s">
        <v>274</v>
      </c>
      <c r="D128" s="17" t="s">
        <v>275</v>
      </c>
      <c r="E128" s="4">
        <v>20</v>
      </c>
      <c r="F128" s="18">
        <v>11000000</v>
      </c>
      <c r="G128" s="18">
        <f t="shared" ref="G128:G147" si="10">+I128-F128+H128</f>
        <v>281692742.63</v>
      </c>
      <c r="H128" s="18">
        <v>0</v>
      </c>
      <c r="I128" s="18">
        <v>292692742.63</v>
      </c>
      <c r="J128" s="18">
        <v>239720786</v>
      </c>
      <c r="K128" s="18">
        <v>52971956.630000003</v>
      </c>
      <c r="L128" s="19">
        <v>0</v>
      </c>
      <c r="M128" s="19">
        <v>212538262</v>
      </c>
      <c r="N128" s="18">
        <v>27182524</v>
      </c>
      <c r="O128" s="18">
        <v>43737253</v>
      </c>
      <c r="P128" s="18">
        <v>168801009</v>
      </c>
      <c r="Q128" s="18">
        <v>43737253</v>
      </c>
      <c r="R128" s="18">
        <v>0</v>
      </c>
      <c r="S128" s="18">
        <v>43737253</v>
      </c>
      <c r="T128" s="18">
        <v>0</v>
      </c>
      <c r="U128" s="18">
        <v>0</v>
      </c>
    </row>
    <row r="129" spans="1:21" s="10" customFormat="1" ht="12" x14ac:dyDescent="0.2">
      <c r="A129" s="17" t="s">
        <v>326</v>
      </c>
      <c r="B129" s="17" t="s">
        <v>327</v>
      </c>
      <c r="C129" s="17" t="s">
        <v>274</v>
      </c>
      <c r="D129" s="17" t="s">
        <v>275</v>
      </c>
      <c r="E129" s="4">
        <v>20</v>
      </c>
      <c r="F129" s="18">
        <v>0</v>
      </c>
      <c r="G129" s="18">
        <f t="shared" si="10"/>
        <v>81692742.629999995</v>
      </c>
      <c r="H129" s="18"/>
      <c r="I129" s="18">
        <v>81692742.629999995</v>
      </c>
      <c r="J129" s="18">
        <v>29471993</v>
      </c>
      <c r="K129" s="18">
        <v>52220749.630000003</v>
      </c>
      <c r="L129" s="19">
        <v>0</v>
      </c>
      <c r="M129" s="19">
        <v>29471993</v>
      </c>
      <c r="N129" s="18">
        <v>0</v>
      </c>
      <c r="O129" s="18">
        <v>29471993</v>
      </c>
      <c r="P129" s="18">
        <v>0</v>
      </c>
      <c r="Q129" s="18">
        <v>29471993</v>
      </c>
      <c r="R129" s="18">
        <v>0</v>
      </c>
      <c r="S129" s="18">
        <v>29471993</v>
      </c>
      <c r="T129" s="18">
        <v>0</v>
      </c>
      <c r="U129" s="18">
        <v>0</v>
      </c>
    </row>
    <row r="130" spans="1:21" s="10" customFormat="1" ht="12" x14ac:dyDescent="0.2">
      <c r="A130" s="17" t="s">
        <v>328</v>
      </c>
      <c r="B130" s="17" t="s">
        <v>329</v>
      </c>
      <c r="C130" s="17" t="s">
        <v>274</v>
      </c>
      <c r="D130" s="17" t="s">
        <v>275</v>
      </c>
      <c r="E130" s="4">
        <v>20</v>
      </c>
      <c r="F130" s="18">
        <v>0</v>
      </c>
      <c r="G130" s="18">
        <f t="shared" si="10"/>
        <v>211000000</v>
      </c>
      <c r="H130" s="18"/>
      <c r="I130" s="18">
        <v>211000000</v>
      </c>
      <c r="J130" s="18">
        <v>210248793</v>
      </c>
      <c r="K130" s="18">
        <v>751207</v>
      </c>
      <c r="L130" s="19">
        <v>0</v>
      </c>
      <c r="M130" s="19">
        <v>183066269</v>
      </c>
      <c r="N130" s="18">
        <v>27182524</v>
      </c>
      <c r="O130" s="18">
        <v>14265260</v>
      </c>
      <c r="P130" s="18">
        <v>168801009</v>
      </c>
      <c r="Q130" s="18">
        <v>14265260</v>
      </c>
      <c r="R130" s="18">
        <v>0</v>
      </c>
      <c r="S130" s="18">
        <v>14265260</v>
      </c>
      <c r="T130" s="18">
        <v>0</v>
      </c>
      <c r="U130" s="18">
        <v>0</v>
      </c>
    </row>
    <row r="131" spans="1:21" s="10" customFormat="1" ht="24" x14ac:dyDescent="0.2">
      <c r="A131" s="13" t="s">
        <v>297</v>
      </c>
      <c r="B131" s="13" t="s">
        <v>298</v>
      </c>
      <c r="C131" s="13" t="s">
        <v>274</v>
      </c>
      <c r="D131" s="13" t="s">
        <v>275</v>
      </c>
      <c r="E131" s="14">
        <v>20</v>
      </c>
      <c r="F131" s="15">
        <f>+F132</f>
        <v>10000000000</v>
      </c>
      <c r="G131" s="15">
        <f t="shared" ref="G131:G137" si="11">+I131-F131-H131</f>
        <v>-8960056744.6299992</v>
      </c>
      <c r="H131" s="15">
        <v>-1000000000</v>
      </c>
      <c r="I131" s="15">
        <v>39943255.370000005</v>
      </c>
      <c r="J131" s="15">
        <v>0</v>
      </c>
      <c r="K131" s="15">
        <v>39943255.370000005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3" t="s">
        <v>295</v>
      </c>
      <c r="B132" s="13" t="s">
        <v>296</v>
      </c>
      <c r="C132" s="13" t="s">
        <v>274</v>
      </c>
      <c r="D132" s="13" t="s">
        <v>275</v>
      </c>
      <c r="E132" s="14">
        <v>20</v>
      </c>
      <c r="F132" s="15">
        <v>10000000000</v>
      </c>
      <c r="G132" s="15">
        <f t="shared" si="11"/>
        <v>-8960056744.6299992</v>
      </c>
      <c r="H132" s="15">
        <v>-1000000000</v>
      </c>
      <c r="I132" s="15">
        <v>39943255.370000005</v>
      </c>
      <c r="J132" s="15">
        <v>0</v>
      </c>
      <c r="K132" s="15">
        <v>39943255.370000005</v>
      </c>
      <c r="L132" s="16">
        <v>0</v>
      </c>
      <c r="M132" s="16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</row>
    <row r="133" spans="1:21" s="10" customFormat="1" ht="12" x14ac:dyDescent="0.2">
      <c r="A133" s="30" t="s">
        <v>226</v>
      </c>
      <c r="B133" s="30" t="s">
        <v>227</v>
      </c>
      <c r="C133" s="30" t="s">
        <v>274</v>
      </c>
      <c r="D133" s="30" t="s">
        <v>275</v>
      </c>
      <c r="E133" s="31">
        <v>21</v>
      </c>
      <c r="F133" s="32">
        <v>42000000000</v>
      </c>
      <c r="G133" s="32">
        <f t="shared" si="11"/>
        <v>0</v>
      </c>
      <c r="H133" s="32">
        <v>-7010004200</v>
      </c>
      <c r="I133" s="32">
        <v>34989995800</v>
      </c>
      <c r="J133" s="32">
        <v>30064444018.75</v>
      </c>
      <c r="K133" s="32">
        <v>4925551781.25</v>
      </c>
      <c r="L133" s="33">
        <v>0</v>
      </c>
      <c r="M133" s="33">
        <v>24544999485.259998</v>
      </c>
      <c r="N133" s="32">
        <v>5519444533.4899998</v>
      </c>
      <c r="O133" s="32">
        <v>11409514070.059999</v>
      </c>
      <c r="P133" s="32">
        <v>13135485415.200001</v>
      </c>
      <c r="Q133" s="32">
        <v>10917273880.459999</v>
      </c>
      <c r="R133" s="32">
        <v>492240189.60000002</v>
      </c>
      <c r="S133" s="32">
        <v>10917273880.459999</v>
      </c>
      <c r="T133" s="32">
        <v>0</v>
      </c>
      <c r="U133" s="32">
        <v>21427799</v>
      </c>
    </row>
    <row r="134" spans="1:21" s="10" customFormat="1" ht="24" x14ac:dyDescent="0.2">
      <c r="A134" s="13" t="s">
        <v>228</v>
      </c>
      <c r="B134" s="13" t="s">
        <v>229</v>
      </c>
      <c r="C134" s="13" t="s">
        <v>274</v>
      </c>
      <c r="D134" s="13" t="s">
        <v>275</v>
      </c>
      <c r="E134" s="14">
        <v>21</v>
      </c>
      <c r="F134" s="15">
        <v>3500000000</v>
      </c>
      <c r="G134" s="15">
        <f t="shared" si="11"/>
        <v>0</v>
      </c>
      <c r="H134" s="15">
        <v>-2500000000</v>
      </c>
      <c r="I134" s="15">
        <v>1000000000</v>
      </c>
      <c r="J134" s="15">
        <v>974881677.77999997</v>
      </c>
      <c r="K134" s="15">
        <v>25118322.219999999</v>
      </c>
      <c r="L134" s="16">
        <v>0</v>
      </c>
      <c r="M134" s="16">
        <v>797773421.77999997</v>
      </c>
      <c r="N134" s="15">
        <v>177108256</v>
      </c>
      <c r="O134" s="15">
        <v>208863937.78</v>
      </c>
      <c r="P134" s="15">
        <v>588909484</v>
      </c>
      <c r="Q134" s="15">
        <v>127924217.78</v>
      </c>
      <c r="R134" s="15">
        <v>80939720</v>
      </c>
      <c r="S134" s="15">
        <v>127924217.78</v>
      </c>
      <c r="T134" s="15">
        <v>0</v>
      </c>
      <c r="U134" s="15">
        <v>0</v>
      </c>
    </row>
    <row r="135" spans="1:21" s="10" customFormat="1" ht="12" x14ac:dyDescent="0.2">
      <c r="A135" s="13" t="s">
        <v>230</v>
      </c>
      <c r="B135" s="13" t="s">
        <v>231</v>
      </c>
      <c r="C135" s="13" t="s">
        <v>274</v>
      </c>
      <c r="D135" s="13" t="s">
        <v>275</v>
      </c>
      <c r="E135" s="14">
        <v>21</v>
      </c>
      <c r="F135" s="15">
        <v>3500000000</v>
      </c>
      <c r="G135" s="15">
        <f t="shared" si="11"/>
        <v>0</v>
      </c>
      <c r="H135" s="15">
        <v>-2500000000</v>
      </c>
      <c r="I135" s="15">
        <v>1000000000</v>
      </c>
      <c r="J135" s="15">
        <v>974881677.77999997</v>
      </c>
      <c r="K135" s="15">
        <v>25118322.219999999</v>
      </c>
      <c r="L135" s="16">
        <v>0</v>
      </c>
      <c r="M135" s="16">
        <v>797773421.77999997</v>
      </c>
      <c r="N135" s="15">
        <v>177108256</v>
      </c>
      <c r="O135" s="15">
        <v>208863937.78</v>
      </c>
      <c r="P135" s="15">
        <v>588909484</v>
      </c>
      <c r="Q135" s="15">
        <v>127924217.78</v>
      </c>
      <c r="R135" s="15">
        <v>80939720</v>
      </c>
      <c r="S135" s="15">
        <v>127924217.78</v>
      </c>
      <c r="T135" s="15">
        <v>0</v>
      </c>
      <c r="U135" s="15">
        <v>0</v>
      </c>
    </row>
    <row r="136" spans="1:21" s="10" customFormat="1" ht="36" x14ac:dyDescent="0.2">
      <c r="A136" s="17" t="s">
        <v>232</v>
      </c>
      <c r="B136" s="17" t="s">
        <v>233</v>
      </c>
      <c r="C136" s="17" t="s">
        <v>274</v>
      </c>
      <c r="D136" s="17" t="s">
        <v>275</v>
      </c>
      <c r="E136" s="4">
        <v>21</v>
      </c>
      <c r="F136" s="18">
        <v>3500000000</v>
      </c>
      <c r="G136" s="18">
        <f t="shared" si="11"/>
        <v>0</v>
      </c>
      <c r="H136" s="18">
        <v>-2500000000</v>
      </c>
      <c r="I136" s="18">
        <v>1000000000</v>
      </c>
      <c r="J136" s="18">
        <v>974881677.77999997</v>
      </c>
      <c r="K136" s="18">
        <v>25118322.219999999</v>
      </c>
      <c r="L136" s="19">
        <v>0</v>
      </c>
      <c r="M136" s="19">
        <v>797773421.77999997</v>
      </c>
      <c r="N136" s="18">
        <v>177108256</v>
      </c>
      <c r="O136" s="18">
        <v>208863937.78</v>
      </c>
      <c r="P136" s="18">
        <v>588909484</v>
      </c>
      <c r="Q136" s="18">
        <v>127924217.78</v>
      </c>
      <c r="R136" s="18">
        <v>80939720</v>
      </c>
      <c r="S136" s="18">
        <v>127924217.78</v>
      </c>
      <c r="T136" s="18">
        <v>0</v>
      </c>
      <c r="U136" s="18">
        <v>0</v>
      </c>
    </row>
    <row r="137" spans="1:21" s="10" customFormat="1" ht="36" x14ac:dyDescent="0.2">
      <c r="A137" s="13" t="s">
        <v>234</v>
      </c>
      <c r="B137" s="13" t="s">
        <v>235</v>
      </c>
      <c r="C137" s="13" t="s">
        <v>274</v>
      </c>
      <c r="D137" s="13" t="s">
        <v>275</v>
      </c>
      <c r="E137" s="14">
        <v>21</v>
      </c>
      <c r="F137" s="15">
        <v>9069603594</v>
      </c>
      <c r="G137" s="15">
        <f t="shared" si="11"/>
        <v>0</v>
      </c>
      <c r="H137" s="15">
        <v>-65000000</v>
      </c>
      <c r="I137" s="15">
        <v>9004603594</v>
      </c>
      <c r="J137" s="15">
        <v>8082400531.0699997</v>
      </c>
      <c r="K137" s="15">
        <v>922203062.92999995</v>
      </c>
      <c r="L137" s="16">
        <v>0</v>
      </c>
      <c r="M137" s="16">
        <v>5112171842.5799999</v>
      </c>
      <c r="N137" s="15">
        <v>2970228688.4899998</v>
      </c>
      <c r="O137" s="15">
        <v>1716331935.4300001</v>
      </c>
      <c r="P137" s="15">
        <v>3395839907.1500001</v>
      </c>
      <c r="Q137" s="15">
        <v>1642691597.4300001</v>
      </c>
      <c r="R137" s="15">
        <v>73640338</v>
      </c>
      <c r="S137" s="15">
        <v>1642691597.4300001</v>
      </c>
      <c r="T137" s="15">
        <v>0</v>
      </c>
      <c r="U137" s="15">
        <v>0</v>
      </c>
    </row>
    <row r="138" spans="1:21" s="10" customFormat="1" ht="12" x14ac:dyDescent="0.2">
      <c r="A138" s="13" t="s">
        <v>236</v>
      </c>
      <c r="B138" s="13" t="s">
        <v>237</v>
      </c>
      <c r="C138" s="13" t="s">
        <v>274</v>
      </c>
      <c r="D138" s="13" t="s">
        <v>275</v>
      </c>
      <c r="E138" s="14">
        <v>21</v>
      </c>
      <c r="F138" s="15">
        <v>2500000000</v>
      </c>
      <c r="G138" s="15">
        <f t="shared" si="10"/>
        <v>0</v>
      </c>
      <c r="H138" s="15">
        <v>0</v>
      </c>
      <c r="I138" s="15">
        <v>2500000000</v>
      </c>
      <c r="J138" s="15">
        <v>1738544161.45</v>
      </c>
      <c r="K138" s="15">
        <v>761455838.54999995</v>
      </c>
      <c r="L138" s="16">
        <v>0</v>
      </c>
      <c r="M138" s="16">
        <v>1063632519.96</v>
      </c>
      <c r="N138" s="15">
        <v>674911641.49000001</v>
      </c>
      <c r="O138" s="15">
        <v>754921986.87</v>
      </c>
      <c r="P138" s="15">
        <v>308710533.08999997</v>
      </c>
      <c r="Q138" s="15">
        <v>748961986.87</v>
      </c>
      <c r="R138" s="15">
        <v>5960000</v>
      </c>
      <c r="S138" s="15">
        <v>748961986.87</v>
      </c>
      <c r="T138" s="15">
        <v>0</v>
      </c>
      <c r="U138" s="15">
        <v>0</v>
      </c>
    </row>
    <row r="139" spans="1:21" s="10" customFormat="1" ht="48" x14ac:dyDescent="0.2">
      <c r="A139" s="17" t="s">
        <v>238</v>
      </c>
      <c r="B139" s="17" t="s">
        <v>239</v>
      </c>
      <c r="C139" s="17" t="s">
        <v>274</v>
      </c>
      <c r="D139" s="17" t="s">
        <v>275</v>
      </c>
      <c r="E139" s="4">
        <v>21</v>
      </c>
      <c r="F139" s="18">
        <v>2500000000</v>
      </c>
      <c r="G139" s="18">
        <f t="shared" si="10"/>
        <v>0</v>
      </c>
      <c r="H139" s="18">
        <v>0</v>
      </c>
      <c r="I139" s="18">
        <v>2500000000</v>
      </c>
      <c r="J139" s="18">
        <v>1738544161.45</v>
      </c>
      <c r="K139" s="18">
        <v>761455838.54999995</v>
      </c>
      <c r="L139" s="19">
        <v>0</v>
      </c>
      <c r="M139" s="19">
        <v>1063632519.96</v>
      </c>
      <c r="N139" s="18">
        <v>674911641.49000001</v>
      </c>
      <c r="O139" s="18">
        <v>754921986.87</v>
      </c>
      <c r="P139" s="18">
        <v>308710533.08999997</v>
      </c>
      <c r="Q139" s="18">
        <v>748961986.87</v>
      </c>
      <c r="R139" s="18">
        <v>5960000</v>
      </c>
      <c r="S139" s="18">
        <v>748961986.87</v>
      </c>
      <c r="T139" s="18">
        <v>0</v>
      </c>
      <c r="U139" s="18">
        <v>0</v>
      </c>
    </row>
    <row r="140" spans="1:21" s="10" customFormat="1" ht="12" x14ac:dyDescent="0.2">
      <c r="A140" s="13" t="s">
        <v>240</v>
      </c>
      <c r="B140" s="13" t="s">
        <v>231</v>
      </c>
      <c r="C140" s="13" t="s">
        <v>274</v>
      </c>
      <c r="D140" s="13" t="s">
        <v>275</v>
      </c>
      <c r="E140" s="14">
        <v>21</v>
      </c>
      <c r="F140" s="15">
        <v>6569603594</v>
      </c>
      <c r="G140" s="15">
        <f t="shared" ref="G140:G144" si="12">+I140-F140-H140</f>
        <v>0</v>
      </c>
      <c r="H140" s="15">
        <v>-65000000</v>
      </c>
      <c r="I140" s="15">
        <v>6504603594</v>
      </c>
      <c r="J140" s="15">
        <v>6343856369.6199999</v>
      </c>
      <c r="K140" s="15">
        <v>160747224.38</v>
      </c>
      <c r="L140" s="16">
        <v>0</v>
      </c>
      <c r="M140" s="16">
        <v>4048539322.6199999</v>
      </c>
      <c r="N140" s="15">
        <v>2295317047</v>
      </c>
      <c r="O140" s="15">
        <v>961409948.55999994</v>
      </c>
      <c r="P140" s="15">
        <v>3087129374.0599999</v>
      </c>
      <c r="Q140" s="15">
        <v>893729610.55999994</v>
      </c>
      <c r="R140" s="15">
        <v>67680338</v>
      </c>
      <c r="S140" s="15">
        <v>893729610.55999994</v>
      </c>
      <c r="T140" s="15">
        <v>0</v>
      </c>
      <c r="U140" s="15">
        <v>0</v>
      </c>
    </row>
    <row r="141" spans="1:21" s="10" customFormat="1" ht="36" x14ac:dyDescent="0.2">
      <c r="A141" s="17" t="s">
        <v>241</v>
      </c>
      <c r="B141" s="17" t="s">
        <v>242</v>
      </c>
      <c r="C141" s="17" t="s">
        <v>274</v>
      </c>
      <c r="D141" s="17" t="s">
        <v>275</v>
      </c>
      <c r="E141" s="4">
        <v>21</v>
      </c>
      <c r="F141" s="18">
        <v>6569603594</v>
      </c>
      <c r="G141" s="18">
        <f t="shared" si="12"/>
        <v>0</v>
      </c>
      <c r="H141" s="18">
        <v>-65000000</v>
      </c>
      <c r="I141" s="18">
        <v>6504603594</v>
      </c>
      <c r="J141" s="18">
        <v>6343856369.6199999</v>
      </c>
      <c r="K141" s="18">
        <v>160747224.38</v>
      </c>
      <c r="L141" s="19">
        <v>0</v>
      </c>
      <c r="M141" s="19">
        <v>4048539322.6199999</v>
      </c>
      <c r="N141" s="18">
        <v>2295317047</v>
      </c>
      <c r="O141" s="18">
        <v>961409948.55999994</v>
      </c>
      <c r="P141" s="18">
        <v>3087129374.0599999</v>
      </c>
      <c r="Q141" s="18">
        <v>893729610.55999994</v>
      </c>
      <c r="R141" s="18">
        <v>67680338</v>
      </c>
      <c r="S141" s="18">
        <v>893729610.55999994</v>
      </c>
      <c r="T141" s="18">
        <v>0</v>
      </c>
      <c r="U141" s="18">
        <v>0</v>
      </c>
    </row>
    <row r="142" spans="1:21" s="10" customFormat="1" ht="24" x14ac:dyDescent="0.2">
      <c r="A142" s="13" t="s">
        <v>243</v>
      </c>
      <c r="B142" s="13" t="s">
        <v>244</v>
      </c>
      <c r="C142" s="13" t="s">
        <v>274</v>
      </c>
      <c r="D142" s="13" t="s">
        <v>275</v>
      </c>
      <c r="E142" s="14">
        <v>21</v>
      </c>
      <c r="F142" s="15">
        <v>2527835050</v>
      </c>
      <c r="G142" s="15">
        <f t="shared" si="12"/>
        <v>0</v>
      </c>
      <c r="H142" s="15">
        <v>-922000000</v>
      </c>
      <c r="I142" s="15">
        <v>1605835050</v>
      </c>
      <c r="J142" s="15">
        <v>1328524252</v>
      </c>
      <c r="K142" s="15">
        <v>277310798</v>
      </c>
      <c r="L142" s="16">
        <v>0</v>
      </c>
      <c r="M142" s="16">
        <v>1060782972</v>
      </c>
      <c r="N142" s="15">
        <v>267741280</v>
      </c>
      <c r="O142" s="15">
        <v>260359992.81999999</v>
      </c>
      <c r="P142" s="15">
        <v>800422979.17999995</v>
      </c>
      <c r="Q142" s="15">
        <v>246668717.81999999</v>
      </c>
      <c r="R142" s="15">
        <v>13691275</v>
      </c>
      <c r="S142" s="15">
        <v>246668717.81999999</v>
      </c>
      <c r="T142" s="15">
        <v>0</v>
      </c>
      <c r="U142" s="15">
        <v>1863390</v>
      </c>
    </row>
    <row r="143" spans="1:21" s="10" customFormat="1" ht="12" x14ac:dyDescent="0.2">
      <c r="A143" s="13" t="s">
        <v>245</v>
      </c>
      <c r="B143" s="13" t="s">
        <v>231</v>
      </c>
      <c r="C143" s="13" t="s">
        <v>274</v>
      </c>
      <c r="D143" s="13" t="s">
        <v>275</v>
      </c>
      <c r="E143" s="14">
        <v>21</v>
      </c>
      <c r="F143" s="15">
        <v>2527835050</v>
      </c>
      <c r="G143" s="15">
        <f t="shared" si="12"/>
        <v>0</v>
      </c>
      <c r="H143" s="15">
        <v>-922000000</v>
      </c>
      <c r="I143" s="15">
        <v>1605835050</v>
      </c>
      <c r="J143" s="15">
        <v>1328524252</v>
      </c>
      <c r="K143" s="15">
        <v>277310798</v>
      </c>
      <c r="L143" s="16">
        <v>0</v>
      </c>
      <c r="M143" s="16">
        <v>1060782972</v>
      </c>
      <c r="N143" s="15">
        <v>267741280</v>
      </c>
      <c r="O143" s="15">
        <v>260359992.81999999</v>
      </c>
      <c r="P143" s="15">
        <v>800422979.17999995</v>
      </c>
      <c r="Q143" s="15">
        <v>246668717.81999999</v>
      </c>
      <c r="R143" s="15">
        <v>13691275</v>
      </c>
      <c r="S143" s="15">
        <v>246668717.81999999</v>
      </c>
      <c r="T143" s="15">
        <v>0</v>
      </c>
      <c r="U143" s="15">
        <v>1863390</v>
      </c>
    </row>
    <row r="144" spans="1:21" s="10" customFormat="1" ht="36" x14ac:dyDescent="0.2">
      <c r="A144" s="17" t="s">
        <v>246</v>
      </c>
      <c r="B144" s="17" t="s">
        <v>247</v>
      </c>
      <c r="C144" s="17" t="s">
        <v>274</v>
      </c>
      <c r="D144" s="17" t="s">
        <v>275</v>
      </c>
      <c r="E144" s="4">
        <v>21</v>
      </c>
      <c r="F144" s="18">
        <v>2527835050</v>
      </c>
      <c r="G144" s="18">
        <f t="shared" si="12"/>
        <v>0</v>
      </c>
      <c r="H144" s="18">
        <v>-922000000</v>
      </c>
      <c r="I144" s="18">
        <v>1605835050</v>
      </c>
      <c r="J144" s="18">
        <v>1328524252</v>
      </c>
      <c r="K144" s="18">
        <v>277310798</v>
      </c>
      <c r="L144" s="19">
        <v>0</v>
      </c>
      <c r="M144" s="19">
        <v>1060782972</v>
      </c>
      <c r="N144" s="18">
        <v>267741280</v>
      </c>
      <c r="O144" s="18">
        <v>260359992.81999999</v>
      </c>
      <c r="P144" s="18">
        <v>800422979.17999995</v>
      </c>
      <c r="Q144" s="18">
        <v>246668717.81999999</v>
      </c>
      <c r="R144" s="18">
        <v>13691275</v>
      </c>
      <c r="S144" s="18">
        <v>246668717.81999999</v>
      </c>
      <c r="T144" s="18">
        <v>0</v>
      </c>
      <c r="U144" s="18">
        <v>1863390</v>
      </c>
    </row>
    <row r="145" spans="1:21" s="10" customFormat="1" ht="24" x14ac:dyDescent="0.2">
      <c r="A145" s="13" t="s">
        <v>248</v>
      </c>
      <c r="B145" s="13" t="s">
        <v>249</v>
      </c>
      <c r="C145" s="13" t="s">
        <v>274</v>
      </c>
      <c r="D145" s="13" t="s">
        <v>275</v>
      </c>
      <c r="E145" s="14">
        <v>21</v>
      </c>
      <c r="F145" s="15">
        <v>572164950</v>
      </c>
      <c r="G145" s="15">
        <f t="shared" si="10"/>
        <v>0</v>
      </c>
      <c r="H145" s="15">
        <v>0</v>
      </c>
      <c r="I145" s="15">
        <v>572164950</v>
      </c>
      <c r="J145" s="15">
        <v>438881608</v>
      </c>
      <c r="K145" s="15">
        <v>133283342</v>
      </c>
      <c r="L145" s="16">
        <v>0</v>
      </c>
      <c r="M145" s="16">
        <v>437998608</v>
      </c>
      <c r="N145" s="15">
        <v>883000</v>
      </c>
      <c r="O145" s="15">
        <v>227002738.86000001</v>
      </c>
      <c r="P145" s="15">
        <v>210995869.13999999</v>
      </c>
      <c r="Q145" s="15">
        <v>214366051.86000001</v>
      </c>
      <c r="R145" s="15">
        <v>12636687</v>
      </c>
      <c r="S145" s="15">
        <v>214366051.86000001</v>
      </c>
      <c r="T145" s="15">
        <v>0</v>
      </c>
      <c r="U145" s="15">
        <v>2902490</v>
      </c>
    </row>
    <row r="146" spans="1:21" s="10" customFormat="1" ht="12" x14ac:dyDescent="0.2">
      <c r="A146" s="13" t="s">
        <v>250</v>
      </c>
      <c r="B146" s="13" t="s">
        <v>237</v>
      </c>
      <c r="C146" s="13" t="s">
        <v>274</v>
      </c>
      <c r="D146" s="13" t="s">
        <v>275</v>
      </c>
      <c r="E146" s="14">
        <v>21</v>
      </c>
      <c r="F146" s="15">
        <v>572164950</v>
      </c>
      <c r="G146" s="15">
        <f t="shared" si="10"/>
        <v>0</v>
      </c>
      <c r="H146" s="15">
        <v>0</v>
      </c>
      <c r="I146" s="15">
        <v>572164950</v>
      </c>
      <c r="J146" s="15">
        <v>438881608</v>
      </c>
      <c r="K146" s="15">
        <v>133283342</v>
      </c>
      <c r="L146" s="16">
        <v>0</v>
      </c>
      <c r="M146" s="16">
        <v>437998608</v>
      </c>
      <c r="N146" s="15">
        <v>883000</v>
      </c>
      <c r="O146" s="15">
        <v>227002738.86000001</v>
      </c>
      <c r="P146" s="15">
        <v>210995869.13999999</v>
      </c>
      <c r="Q146" s="15">
        <v>214366051.86000001</v>
      </c>
      <c r="R146" s="15">
        <v>12636687</v>
      </c>
      <c r="S146" s="15">
        <v>214366051.86000001</v>
      </c>
      <c r="T146" s="15">
        <v>0</v>
      </c>
      <c r="U146" s="15">
        <v>2902490</v>
      </c>
    </row>
    <row r="147" spans="1:21" s="10" customFormat="1" ht="24" x14ac:dyDescent="0.2">
      <c r="A147" s="17" t="s">
        <v>251</v>
      </c>
      <c r="B147" s="17" t="s">
        <v>252</v>
      </c>
      <c r="C147" s="17" t="s">
        <v>274</v>
      </c>
      <c r="D147" s="17" t="s">
        <v>275</v>
      </c>
      <c r="E147" s="4">
        <v>21</v>
      </c>
      <c r="F147" s="18">
        <v>572164950</v>
      </c>
      <c r="G147" s="18">
        <f t="shared" si="10"/>
        <v>0</v>
      </c>
      <c r="H147" s="18">
        <v>0</v>
      </c>
      <c r="I147" s="18">
        <v>572164950</v>
      </c>
      <c r="J147" s="18">
        <v>438881608</v>
      </c>
      <c r="K147" s="18">
        <v>133283342</v>
      </c>
      <c r="L147" s="19">
        <v>0</v>
      </c>
      <c r="M147" s="19">
        <v>437998608</v>
      </c>
      <c r="N147" s="18">
        <v>883000</v>
      </c>
      <c r="O147" s="18">
        <v>227002738.86000001</v>
      </c>
      <c r="P147" s="18">
        <v>210995869.13999999</v>
      </c>
      <c r="Q147" s="18">
        <v>214366051.86000001</v>
      </c>
      <c r="R147" s="18">
        <v>12636687</v>
      </c>
      <c r="S147" s="18">
        <v>214366051.86000001</v>
      </c>
      <c r="T147" s="18">
        <v>0</v>
      </c>
      <c r="U147" s="18">
        <v>2902490</v>
      </c>
    </row>
    <row r="148" spans="1:21" s="10" customFormat="1" ht="24" x14ac:dyDescent="0.2">
      <c r="A148" s="13" t="s">
        <v>253</v>
      </c>
      <c r="B148" s="13" t="s">
        <v>254</v>
      </c>
      <c r="C148" s="13" t="s">
        <v>274</v>
      </c>
      <c r="D148" s="13" t="s">
        <v>275</v>
      </c>
      <c r="E148" s="14">
        <v>21</v>
      </c>
      <c r="F148" s="15">
        <v>9500000000</v>
      </c>
      <c r="G148" s="15">
        <f t="shared" ref="G148:G155" si="13">+I148-F148-H148</f>
        <v>0</v>
      </c>
      <c r="H148" s="15">
        <v>-1043004200</v>
      </c>
      <c r="I148" s="15">
        <v>8456995800</v>
      </c>
      <c r="J148" s="15">
        <v>7045762603.4399996</v>
      </c>
      <c r="K148" s="15">
        <v>1411233196.5599999</v>
      </c>
      <c r="L148" s="16">
        <v>0</v>
      </c>
      <c r="M148" s="16">
        <v>5469870726.4399996</v>
      </c>
      <c r="N148" s="15">
        <v>1575891877</v>
      </c>
      <c r="O148" s="15">
        <v>1796373042.1500001</v>
      </c>
      <c r="P148" s="15">
        <v>3673497684.29</v>
      </c>
      <c r="Q148" s="15">
        <v>1605327794.95</v>
      </c>
      <c r="R148" s="15">
        <v>191045247.19999999</v>
      </c>
      <c r="S148" s="15">
        <v>1605327794.95</v>
      </c>
      <c r="T148" s="15">
        <v>0</v>
      </c>
      <c r="U148" s="15">
        <v>401471</v>
      </c>
    </row>
    <row r="149" spans="1:21" s="10" customFormat="1" ht="12" x14ac:dyDescent="0.2">
      <c r="A149" s="13" t="s">
        <v>255</v>
      </c>
      <c r="B149" s="13" t="s">
        <v>256</v>
      </c>
      <c r="C149" s="13" t="s">
        <v>274</v>
      </c>
      <c r="D149" s="13" t="s">
        <v>275</v>
      </c>
      <c r="E149" s="14">
        <v>21</v>
      </c>
      <c r="F149" s="15">
        <v>9500000000</v>
      </c>
      <c r="G149" s="15">
        <f t="shared" si="13"/>
        <v>0</v>
      </c>
      <c r="H149" s="15">
        <v>-1043004200</v>
      </c>
      <c r="I149" s="15">
        <v>8456995800</v>
      </c>
      <c r="J149" s="15">
        <v>7045762603.4399996</v>
      </c>
      <c r="K149" s="15">
        <v>1411233196.5599999</v>
      </c>
      <c r="L149" s="16">
        <v>0</v>
      </c>
      <c r="M149" s="16">
        <v>5469870726.4399996</v>
      </c>
      <c r="N149" s="15">
        <v>1575891877</v>
      </c>
      <c r="O149" s="15">
        <v>1796373042.1500001</v>
      </c>
      <c r="P149" s="15">
        <v>3673497684.29</v>
      </c>
      <c r="Q149" s="15">
        <v>1605327794.95</v>
      </c>
      <c r="R149" s="15">
        <v>191045247.19999999</v>
      </c>
      <c r="S149" s="15">
        <v>1605327794.95</v>
      </c>
      <c r="T149" s="15">
        <v>0</v>
      </c>
      <c r="U149" s="15">
        <v>401471</v>
      </c>
    </row>
    <row r="150" spans="1:21" s="10" customFormat="1" ht="48" x14ac:dyDescent="0.2">
      <c r="A150" s="17" t="s">
        <v>257</v>
      </c>
      <c r="B150" s="17" t="s">
        <v>258</v>
      </c>
      <c r="C150" s="17" t="s">
        <v>274</v>
      </c>
      <c r="D150" s="17" t="s">
        <v>275</v>
      </c>
      <c r="E150" s="4">
        <v>21</v>
      </c>
      <c r="F150" s="18">
        <v>9500000000</v>
      </c>
      <c r="G150" s="18">
        <f t="shared" si="13"/>
        <v>0</v>
      </c>
      <c r="H150" s="18">
        <v>-1043004200</v>
      </c>
      <c r="I150" s="18">
        <v>8456995800</v>
      </c>
      <c r="J150" s="18">
        <v>7045762603.4399996</v>
      </c>
      <c r="K150" s="18">
        <v>1411233196.5599999</v>
      </c>
      <c r="L150" s="19">
        <v>0</v>
      </c>
      <c r="M150" s="19">
        <v>5469870726.4399996</v>
      </c>
      <c r="N150" s="18">
        <v>1575891877</v>
      </c>
      <c r="O150" s="18">
        <v>1796373042.1500001</v>
      </c>
      <c r="P150" s="18">
        <v>3673497684.29</v>
      </c>
      <c r="Q150" s="18">
        <v>1605327794.95</v>
      </c>
      <c r="R150" s="18">
        <v>191045247.19999999</v>
      </c>
      <c r="S150" s="18">
        <v>1605327794.95</v>
      </c>
      <c r="T150" s="18">
        <v>0</v>
      </c>
      <c r="U150" s="18">
        <v>401471</v>
      </c>
    </row>
    <row r="151" spans="1:21" s="10" customFormat="1" ht="48" x14ac:dyDescent="0.2">
      <c r="A151" s="13" t="s">
        <v>259</v>
      </c>
      <c r="B151" s="13" t="s">
        <v>260</v>
      </c>
      <c r="C151" s="13" t="s">
        <v>274</v>
      </c>
      <c r="D151" s="13" t="s">
        <v>275</v>
      </c>
      <c r="E151" s="14">
        <v>21</v>
      </c>
      <c r="F151" s="15">
        <v>16830396406</v>
      </c>
      <c r="G151" s="15">
        <f t="shared" si="13"/>
        <v>0</v>
      </c>
      <c r="H151" s="15">
        <v>-2480000000</v>
      </c>
      <c r="I151" s="15">
        <v>14350396406</v>
      </c>
      <c r="J151" s="15">
        <v>12193993346.459999</v>
      </c>
      <c r="K151" s="15">
        <v>2156403059.54</v>
      </c>
      <c r="L151" s="16">
        <v>0</v>
      </c>
      <c r="M151" s="16">
        <v>11666401914.459999</v>
      </c>
      <c r="N151" s="15">
        <v>527591432</v>
      </c>
      <c r="O151" s="15">
        <v>7200582423.0200005</v>
      </c>
      <c r="P151" s="15">
        <v>4465819491.4399996</v>
      </c>
      <c r="Q151" s="15">
        <v>7080295500.6199999</v>
      </c>
      <c r="R151" s="15">
        <v>120286922.40000001</v>
      </c>
      <c r="S151" s="15">
        <v>7080295500.6199999</v>
      </c>
      <c r="T151" s="15">
        <v>0</v>
      </c>
      <c r="U151" s="15">
        <v>16260448</v>
      </c>
    </row>
    <row r="152" spans="1:21" s="10" customFormat="1" ht="12" x14ac:dyDescent="0.2">
      <c r="A152" s="13" t="s">
        <v>261</v>
      </c>
      <c r="B152" s="13" t="s">
        <v>262</v>
      </c>
      <c r="C152" s="13" t="s">
        <v>274</v>
      </c>
      <c r="D152" s="13" t="s">
        <v>275</v>
      </c>
      <c r="E152" s="14">
        <v>21</v>
      </c>
      <c r="F152" s="15">
        <v>16630396406</v>
      </c>
      <c r="G152" s="15">
        <f t="shared" si="13"/>
        <v>0</v>
      </c>
      <c r="H152" s="15">
        <v>-2290000000</v>
      </c>
      <c r="I152" s="15">
        <v>14340396406</v>
      </c>
      <c r="J152" s="15">
        <v>12183993346.459999</v>
      </c>
      <c r="K152" s="15">
        <v>2156403059.54</v>
      </c>
      <c r="L152" s="16">
        <v>0</v>
      </c>
      <c r="M152" s="16">
        <v>11656401914.459999</v>
      </c>
      <c r="N152" s="15">
        <v>527591432</v>
      </c>
      <c r="O152" s="15">
        <v>7200582423.0200005</v>
      </c>
      <c r="P152" s="15">
        <v>4455819491.4399996</v>
      </c>
      <c r="Q152" s="15">
        <v>7080295500.6199999</v>
      </c>
      <c r="R152" s="15">
        <v>120286922.40000001</v>
      </c>
      <c r="S152" s="15">
        <v>7080295500.6199999</v>
      </c>
      <c r="T152" s="15">
        <v>0</v>
      </c>
      <c r="U152" s="15">
        <v>16079920</v>
      </c>
    </row>
    <row r="153" spans="1:21" s="10" customFormat="1" ht="60" x14ac:dyDescent="0.2">
      <c r="A153" s="17" t="s">
        <v>263</v>
      </c>
      <c r="B153" s="17" t="s">
        <v>264</v>
      </c>
      <c r="C153" s="17" t="s">
        <v>274</v>
      </c>
      <c r="D153" s="17" t="s">
        <v>275</v>
      </c>
      <c r="E153" s="4">
        <v>21</v>
      </c>
      <c r="F153" s="18">
        <v>16630396406</v>
      </c>
      <c r="G153" s="18">
        <f t="shared" si="13"/>
        <v>0</v>
      </c>
      <c r="H153" s="18">
        <v>-2290000000</v>
      </c>
      <c r="I153" s="18">
        <v>14340396406</v>
      </c>
      <c r="J153" s="18">
        <v>12183993346.459999</v>
      </c>
      <c r="K153" s="18">
        <v>2156403059.54</v>
      </c>
      <c r="L153" s="19">
        <v>0</v>
      </c>
      <c r="M153" s="19">
        <v>11656401914.459999</v>
      </c>
      <c r="N153" s="18">
        <v>527591432</v>
      </c>
      <c r="O153" s="18">
        <v>7200582423.0200005</v>
      </c>
      <c r="P153" s="18">
        <v>4455819491.4399996</v>
      </c>
      <c r="Q153" s="18">
        <v>7080295500.6199999</v>
      </c>
      <c r="R153" s="18">
        <v>120286922.40000001</v>
      </c>
      <c r="S153" s="18">
        <v>7080295500.6199999</v>
      </c>
      <c r="T153" s="18">
        <v>0</v>
      </c>
      <c r="U153" s="18">
        <v>16079920</v>
      </c>
    </row>
    <row r="154" spans="1:21" s="10" customFormat="1" ht="12" x14ac:dyDescent="0.2">
      <c r="A154" s="13" t="s">
        <v>265</v>
      </c>
      <c r="B154" s="13" t="s">
        <v>231</v>
      </c>
      <c r="C154" s="13" t="s">
        <v>274</v>
      </c>
      <c r="D154" s="13" t="s">
        <v>275</v>
      </c>
      <c r="E154" s="14">
        <v>21</v>
      </c>
      <c r="F154" s="15">
        <v>200000000</v>
      </c>
      <c r="G154" s="15">
        <f t="shared" si="13"/>
        <v>0</v>
      </c>
      <c r="H154" s="15">
        <v>-190000000</v>
      </c>
      <c r="I154" s="15">
        <v>10000000</v>
      </c>
      <c r="J154" s="15">
        <v>10000000</v>
      </c>
      <c r="K154" s="15">
        <v>0</v>
      </c>
      <c r="L154" s="16">
        <v>0</v>
      </c>
      <c r="M154" s="16">
        <v>10000000</v>
      </c>
      <c r="N154" s="15">
        <v>0</v>
      </c>
      <c r="O154" s="15">
        <v>0</v>
      </c>
      <c r="P154" s="15">
        <v>10000000</v>
      </c>
      <c r="Q154" s="15">
        <v>0</v>
      </c>
      <c r="R154" s="15">
        <v>0</v>
      </c>
      <c r="S154" s="15">
        <v>0</v>
      </c>
      <c r="T154" s="15">
        <v>0</v>
      </c>
      <c r="U154" s="15">
        <v>180528</v>
      </c>
    </row>
    <row r="155" spans="1:21" s="10" customFormat="1" ht="36" x14ac:dyDescent="0.2">
      <c r="A155" s="17" t="s">
        <v>266</v>
      </c>
      <c r="B155" s="17" t="s">
        <v>267</v>
      </c>
      <c r="C155" s="17" t="s">
        <v>274</v>
      </c>
      <c r="D155" s="17" t="s">
        <v>275</v>
      </c>
      <c r="E155" s="4">
        <v>21</v>
      </c>
      <c r="F155" s="18">
        <v>200000000</v>
      </c>
      <c r="G155" s="18">
        <f t="shared" si="13"/>
        <v>0</v>
      </c>
      <c r="H155" s="18">
        <v>-190000000</v>
      </c>
      <c r="I155" s="18">
        <v>10000000</v>
      </c>
      <c r="J155" s="18">
        <v>10000000</v>
      </c>
      <c r="K155" s="18">
        <v>0</v>
      </c>
      <c r="L155" s="19">
        <v>0</v>
      </c>
      <c r="M155" s="19">
        <v>10000000</v>
      </c>
      <c r="N155" s="18">
        <v>0</v>
      </c>
      <c r="O155" s="18">
        <v>0</v>
      </c>
      <c r="P155" s="18">
        <v>10000000</v>
      </c>
      <c r="Q155" s="18">
        <v>0</v>
      </c>
      <c r="R155" s="18">
        <v>0</v>
      </c>
      <c r="S155" s="18">
        <v>0</v>
      </c>
      <c r="T155" s="18">
        <v>0</v>
      </c>
      <c r="U155" s="18">
        <v>180528</v>
      </c>
    </row>
    <row r="158" spans="1:21" x14ac:dyDescent="0.25">
      <c r="J158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6:G10 G122 G126 G48 G50 G57 G8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58"/>
  <sheetViews>
    <sheetView showGridLines="0" zoomScaleNormal="100" workbookViewId="0">
      <pane xSplit="1" ySplit="5" topLeftCell="B120" activePane="bottomRight" state="frozen"/>
      <selection pane="topRight" activeCell="H1" sqref="H1"/>
      <selection pane="bottomLeft" activeCell="A2" sqref="A2"/>
      <selection pane="bottomRight" activeCell="I132" sqref="I132"/>
    </sheetView>
  </sheetViews>
  <sheetFormatPr baseColWidth="10" defaultRowHeight="15" x14ac:dyDescent="0.25"/>
  <cols>
    <col min="1" max="1" width="11.85546875" style="1" bestFit="1" customWidth="1"/>
    <col min="2" max="2" width="35.42578125" style="1" customWidth="1"/>
    <col min="3" max="3" width="7.28515625" style="1" customWidth="1"/>
    <col min="4" max="4" width="4.42578125" style="1" bestFit="1" customWidth="1"/>
    <col min="5" max="5" width="4" style="1" bestFit="1" customWidth="1"/>
    <col min="6" max="6" width="17.7109375" style="1" bestFit="1" customWidth="1"/>
    <col min="7" max="7" width="17.42578125" style="1" bestFit="1" customWidth="1"/>
    <col min="8" max="8" width="16.42578125" style="28" bestFit="1" customWidth="1"/>
    <col min="9" max="9" width="17.85546875" style="1" bestFit="1" customWidth="1"/>
    <col min="10" max="11" width="16.85546875" style="1" bestFit="1" customWidth="1"/>
    <col min="12" max="12" width="14.28515625" style="1" bestFit="1" customWidth="1"/>
    <col min="13" max="15" width="16.85546875" style="1" bestFit="1" customWidth="1"/>
    <col min="16" max="16" width="16.7109375" style="1" bestFit="1" customWidth="1"/>
    <col min="17" max="17" width="16.85546875" style="1" bestFit="1" customWidth="1"/>
    <col min="18" max="18" width="14.28515625" style="1" bestFit="1" customWidth="1"/>
    <col min="19" max="19" width="16.85546875" style="1" bestFit="1" customWidth="1"/>
    <col min="20" max="20" width="15.7109375" style="1" bestFit="1" customWidth="1"/>
    <col min="21" max="21" width="14.28515625" style="1" bestFit="1" customWidth="1"/>
    <col min="22" max="22" width="12" style="1" bestFit="1" customWidth="1"/>
    <col min="23" max="23" width="15.85546875" style="1" bestFit="1" customWidth="1"/>
    <col min="24" max="216" width="11.42578125" style="1"/>
    <col min="217" max="217" width="2.85546875" style="1" customWidth="1"/>
    <col min="218" max="221" width="2.7109375" style="1" customWidth="1"/>
    <col min="222" max="222" width="2.85546875" style="1" customWidth="1"/>
    <col min="223" max="225" width="2.7109375" style="1" customWidth="1"/>
    <col min="226" max="226" width="2.42578125" style="1" customWidth="1"/>
    <col min="227" max="227" width="0.28515625" style="1" customWidth="1"/>
    <col min="228" max="228" width="1" style="1" customWidth="1"/>
    <col min="229" max="229" width="1.5703125" style="1" customWidth="1"/>
    <col min="230" max="242" width="2.7109375" style="1" customWidth="1"/>
    <col min="243" max="243" width="2.42578125" style="1" customWidth="1"/>
    <col min="244" max="244" width="0.28515625" style="1" customWidth="1"/>
    <col min="245" max="245" width="1.85546875" style="1" customWidth="1"/>
    <col min="246" max="246" width="0.85546875" style="1" customWidth="1"/>
    <col min="247" max="250" width="2.7109375" style="1" customWidth="1"/>
    <col min="251" max="251" width="3.28515625" style="1" customWidth="1"/>
    <col min="252" max="252" width="3.140625" style="1" customWidth="1"/>
    <col min="253" max="254" width="2.7109375" style="1" customWidth="1"/>
    <col min="255" max="256" width="0.85546875" style="1" customWidth="1"/>
    <col min="257" max="257" width="1" style="1" customWidth="1"/>
    <col min="258" max="260" width="10.85546875" style="1" customWidth="1"/>
    <col min="261" max="261" width="3.85546875" style="1" customWidth="1"/>
    <col min="262" max="262" width="7" style="1" customWidth="1"/>
    <col min="263" max="263" width="6.85546875" style="1" customWidth="1"/>
    <col min="264" max="264" width="4" style="1" customWidth="1"/>
    <col min="265" max="272" width="10.85546875" style="1" customWidth="1"/>
    <col min="273" max="273" width="0.5703125" style="1" customWidth="1"/>
    <col min="274" max="472" width="11.42578125" style="1"/>
    <col min="473" max="473" width="2.85546875" style="1" customWidth="1"/>
    <col min="474" max="477" width="2.7109375" style="1" customWidth="1"/>
    <col min="478" max="478" width="2.85546875" style="1" customWidth="1"/>
    <col min="479" max="481" width="2.7109375" style="1" customWidth="1"/>
    <col min="482" max="482" width="2.42578125" style="1" customWidth="1"/>
    <col min="483" max="483" width="0.28515625" style="1" customWidth="1"/>
    <col min="484" max="484" width="1" style="1" customWidth="1"/>
    <col min="485" max="485" width="1.5703125" style="1" customWidth="1"/>
    <col min="486" max="498" width="2.7109375" style="1" customWidth="1"/>
    <col min="499" max="499" width="2.42578125" style="1" customWidth="1"/>
    <col min="500" max="500" width="0.28515625" style="1" customWidth="1"/>
    <col min="501" max="501" width="1.85546875" style="1" customWidth="1"/>
    <col min="502" max="502" width="0.85546875" style="1" customWidth="1"/>
    <col min="503" max="506" width="2.7109375" style="1" customWidth="1"/>
    <col min="507" max="507" width="3.28515625" style="1" customWidth="1"/>
    <col min="508" max="508" width="3.140625" style="1" customWidth="1"/>
    <col min="509" max="510" width="2.7109375" style="1" customWidth="1"/>
    <col min="511" max="512" width="0.85546875" style="1" customWidth="1"/>
    <col min="513" max="513" width="1" style="1" customWidth="1"/>
    <col min="514" max="516" width="10.85546875" style="1" customWidth="1"/>
    <col min="517" max="517" width="3.85546875" style="1" customWidth="1"/>
    <col min="518" max="518" width="7" style="1" customWidth="1"/>
    <col min="519" max="519" width="6.85546875" style="1" customWidth="1"/>
    <col min="520" max="520" width="4" style="1" customWidth="1"/>
    <col min="521" max="528" width="10.85546875" style="1" customWidth="1"/>
    <col min="529" max="529" width="0.5703125" style="1" customWidth="1"/>
    <col min="530" max="728" width="11.42578125" style="1"/>
    <col min="729" max="729" width="2.85546875" style="1" customWidth="1"/>
    <col min="730" max="733" width="2.7109375" style="1" customWidth="1"/>
    <col min="734" max="734" width="2.85546875" style="1" customWidth="1"/>
    <col min="735" max="737" width="2.7109375" style="1" customWidth="1"/>
    <col min="738" max="738" width="2.42578125" style="1" customWidth="1"/>
    <col min="739" max="739" width="0.28515625" style="1" customWidth="1"/>
    <col min="740" max="740" width="1" style="1" customWidth="1"/>
    <col min="741" max="741" width="1.5703125" style="1" customWidth="1"/>
    <col min="742" max="754" width="2.7109375" style="1" customWidth="1"/>
    <col min="755" max="755" width="2.42578125" style="1" customWidth="1"/>
    <col min="756" max="756" width="0.28515625" style="1" customWidth="1"/>
    <col min="757" max="757" width="1.85546875" style="1" customWidth="1"/>
    <col min="758" max="758" width="0.85546875" style="1" customWidth="1"/>
    <col min="759" max="762" width="2.7109375" style="1" customWidth="1"/>
    <col min="763" max="763" width="3.28515625" style="1" customWidth="1"/>
    <col min="764" max="764" width="3.140625" style="1" customWidth="1"/>
    <col min="765" max="766" width="2.7109375" style="1" customWidth="1"/>
    <col min="767" max="768" width="0.85546875" style="1" customWidth="1"/>
    <col min="769" max="769" width="1" style="1" customWidth="1"/>
    <col min="770" max="772" width="10.85546875" style="1" customWidth="1"/>
    <col min="773" max="773" width="3.85546875" style="1" customWidth="1"/>
    <col min="774" max="774" width="7" style="1" customWidth="1"/>
    <col min="775" max="775" width="6.85546875" style="1" customWidth="1"/>
    <col min="776" max="776" width="4" style="1" customWidth="1"/>
    <col min="777" max="784" width="10.85546875" style="1" customWidth="1"/>
    <col min="785" max="785" width="0.5703125" style="1" customWidth="1"/>
    <col min="786" max="984" width="11.42578125" style="1"/>
    <col min="985" max="985" width="2.85546875" style="1" customWidth="1"/>
    <col min="986" max="989" width="2.7109375" style="1" customWidth="1"/>
    <col min="990" max="990" width="2.85546875" style="1" customWidth="1"/>
    <col min="991" max="993" width="2.7109375" style="1" customWidth="1"/>
    <col min="994" max="994" width="2.42578125" style="1" customWidth="1"/>
    <col min="995" max="995" width="0.28515625" style="1" customWidth="1"/>
    <col min="996" max="996" width="1" style="1" customWidth="1"/>
    <col min="997" max="997" width="1.5703125" style="1" customWidth="1"/>
    <col min="998" max="1010" width="2.7109375" style="1" customWidth="1"/>
    <col min="1011" max="1011" width="2.42578125" style="1" customWidth="1"/>
    <col min="1012" max="1012" width="0.28515625" style="1" customWidth="1"/>
    <col min="1013" max="1013" width="1.85546875" style="1" customWidth="1"/>
    <col min="1014" max="1014" width="0.85546875" style="1" customWidth="1"/>
    <col min="1015" max="1018" width="2.7109375" style="1" customWidth="1"/>
    <col min="1019" max="1019" width="3.28515625" style="1" customWidth="1"/>
    <col min="1020" max="1020" width="3.140625" style="1" customWidth="1"/>
    <col min="1021" max="1022" width="2.7109375" style="1" customWidth="1"/>
    <col min="1023" max="1024" width="0.85546875" style="1" customWidth="1"/>
    <col min="1025" max="1025" width="1" style="1" customWidth="1"/>
    <col min="1026" max="1028" width="10.85546875" style="1" customWidth="1"/>
    <col min="1029" max="1029" width="3.85546875" style="1" customWidth="1"/>
    <col min="1030" max="1030" width="7" style="1" customWidth="1"/>
    <col min="1031" max="1031" width="6.85546875" style="1" customWidth="1"/>
    <col min="1032" max="1032" width="4" style="1" customWidth="1"/>
    <col min="1033" max="1040" width="10.85546875" style="1" customWidth="1"/>
    <col min="1041" max="1041" width="0.5703125" style="1" customWidth="1"/>
    <col min="1042" max="1240" width="11.42578125" style="1"/>
    <col min="1241" max="1241" width="2.85546875" style="1" customWidth="1"/>
    <col min="1242" max="1245" width="2.7109375" style="1" customWidth="1"/>
    <col min="1246" max="1246" width="2.85546875" style="1" customWidth="1"/>
    <col min="1247" max="1249" width="2.7109375" style="1" customWidth="1"/>
    <col min="1250" max="1250" width="2.42578125" style="1" customWidth="1"/>
    <col min="1251" max="1251" width="0.28515625" style="1" customWidth="1"/>
    <col min="1252" max="1252" width="1" style="1" customWidth="1"/>
    <col min="1253" max="1253" width="1.5703125" style="1" customWidth="1"/>
    <col min="1254" max="1266" width="2.7109375" style="1" customWidth="1"/>
    <col min="1267" max="1267" width="2.42578125" style="1" customWidth="1"/>
    <col min="1268" max="1268" width="0.28515625" style="1" customWidth="1"/>
    <col min="1269" max="1269" width="1.85546875" style="1" customWidth="1"/>
    <col min="1270" max="1270" width="0.85546875" style="1" customWidth="1"/>
    <col min="1271" max="1274" width="2.7109375" style="1" customWidth="1"/>
    <col min="1275" max="1275" width="3.28515625" style="1" customWidth="1"/>
    <col min="1276" max="1276" width="3.140625" style="1" customWidth="1"/>
    <col min="1277" max="1278" width="2.7109375" style="1" customWidth="1"/>
    <col min="1279" max="1280" width="0.85546875" style="1" customWidth="1"/>
    <col min="1281" max="1281" width="1" style="1" customWidth="1"/>
    <col min="1282" max="1284" width="10.85546875" style="1" customWidth="1"/>
    <col min="1285" max="1285" width="3.85546875" style="1" customWidth="1"/>
    <col min="1286" max="1286" width="7" style="1" customWidth="1"/>
    <col min="1287" max="1287" width="6.85546875" style="1" customWidth="1"/>
    <col min="1288" max="1288" width="4" style="1" customWidth="1"/>
    <col min="1289" max="1296" width="10.85546875" style="1" customWidth="1"/>
    <col min="1297" max="1297" width="0.5703125" style="1" customWidth="1"/>
    <col min="1298" max="1496" width="11.42578125" style="1"/>
    <col min="1497" max="1497" width="2.85546875" style="1" customWidth="1"/>
    <col min="1498" max="1501" width="2.7109375" style="1" customWidth="1"/>
    <col min="1502" max="1502" width="2.85546875" style="1" customWidth="1"/>
    <col min="1503" max="1505" width="2.7109375" style="1" customWidth="1"/>
    <col min="1506" max="1506" width="2.42578125" style="1" customWidth="1"/>
    <col min="1507" max="1507" width="0.28515625" style="1" customWidth="1"/>
    <col min="1508" max="1508" width="1" style="1" customWidth="1"/>
    <col min="1509" max="1509" width="1.5703125" style="1" customWidth="1"/>
    <col min="1510" max="1522" width="2.7109375" style="1" customWidth="1"/>
    <col min="1523" max="1523" width="2.42578125" style="1" customWidth="1"/>
    <col min="1524" max="1524" width="0.28515625" style="1" customWidth="1"/>
    <col min="1525" max="1525" width="1.85546875" style="1" customWidth="1"/>
    <col min="1526" max="1526" width="0.85546875" style="1" customWidth="1"/>
    <col min="1527" max="1530" width="2.7109375" style="1" customWidth="1"/>
    <col min="1531" max="1531" width="3.28515625" style="1" customWidth="1"/>
    <col min="1532" max="1532" width="3.140625" style="1" customWidth="1"/>
    <col min="1533" max="1534" width="2.7109375" style="1" customWidth="1"/>
    <col min="1535" max="1536" width="0.85546875" style="1" customWidth="1"/>
    <col min="1537" max="1537" width="1" style="1" customWidth="1"/>
    <col min="1538" max="1540" width="10.85546875" style="1" customWidth="1"/>
    <col min="1541" max="1541" width="3.85546875" style="1" customWidth="1"/>
    <col min="1542" max="1542" width="7" style="1" customWidth="1"/>
    <col min="1543" max="1543" width="6.85546875" style="1" customWidth="1"/>
    <col min="1544" max="1544" width="4" style="1" customWidth="1"/>
    <col min="1545" max="1552" width="10.85546875" style="1" customWidth="1"/>
    <col min="1553" max="1553" width="0.5703125" style="1" customWidth="1"/>
    <col min="1554" max="1752" width="11.42578125" style="1"/>
    <col min="1753" max="1753" width="2.85546875" style="1" customWidth="1"/>
    <col min="1754" max="1757" width="2.7109375" style="1" customWidth="1"/>
    <col min="1758" max="1758" width="2.85546875" style="1" customWidth="1"/>
    <col min="1759" max="1761" width="2.7109375" style="1" customWidth="1"/>
    <col min="1762" max="1762" width="2.42578125" style="1" customWidth="1"/>
    <col min="1763" max="1763" width="0.28515625" style="1" customWidth="1"/>
    <col min="1764" max="1764" width="1" style="1" customWidth="1"/>
    <col min="1765" max="1765" width="1.5703125" style="1" customWidth="1"/>
    <col min="1766" max="1778" width="2.7109375" style="1" customWidth="1"/>
    <col min="1779" max="1779" width="2.42578125" style="1" customWidth="1"/>
    <col min="1780" max="1780" width="0.28515625" style="1" customWidth="1"/>
    <col min="1781" max="1781" width="1.85546875" style="1" customWidth="1"/>
    <col min="1782" max="1782" width="0.85546875" style="1" customWidth="1"/>
    <col min="1783" max="1786" width="2.7109375" style="1" customWidth="1"/>
    <col min="1787" max="1787" width="3.28515625" style="1" customWidth="1"/>
    <col min="1788" max="1788" width="3.140625" style="1" customWidth="1"/>
    <col min="1789" max="1790" width="2.7109375" style="1" customWidth="1"/>
    <col min="1791" max="1792" width="0.85546875" style="1" customWidth="1"/>
    <col min="1793" max="1793" width="1" style="1" customWidth="1"/>
    <col min="1794" max="1796" width="10.85546875" style="1" customWidth="1"/>
    <col min="1797" max="1797" width="3.85546875" style="1" customWidth="1"/>
    <col min="1798" max="1798" width="7" style="1" customWidth="1"/>
    <col min="1799" max="1799" width="6.85546875" style="1" customWidth="1"/>
    <col min="1800" max="1800" width="4" style="1" customWidth="1"/>
    <col min="1801" max="1808" width="10.85546875" style="1" customWidth="1"/>
    <col min="1809" max="1809" width="0.5703125" style="1" customWidth="1"/>
    <col min="1810" max="2008" width="11.42578125" style="1"/>
    <col min="2009" max="2009" width="2.85546875" style="1" customWidth="1"/>
    <col min="2010" max="2013" width="2.7109375" style="1" customWidth="1"/>
    <col min="2014" max="2014" width="2.85546875" style="1" customWidth="1"/>
    <col min="2015" max="2017" width="2.7109375" style="1" customWidth="1"/>
    <col min="2018" max="2018" width="2.42578125" style="1" customWidth="1"/>
    <col min="2019" max="2019" width="0.28515625" style="1" customWidth="1"/>
    <col min="2020" max="2020" width="1" style="1" customWidth="1"/>
    <col min="2021" max="2021" width="1.5703125" style="1" customWidth="1"/>
    <col min="2022" max="2034" width="2.7109375" style="1" customWidth="1"/>
    <col min="2035" max="2035" width="2.42578125" style="1" customWidth="1"/>
    <col min="2036" max="2036" width="0.28515625" style="1" customWidth="1"/>
    <col min="2037" max="2037" width="1.85546875" style="1" customWidth="1"/>
    <col min="2038" max="2038" width="0.85546875" style="1" customWidth="1"/>
    <col min="2039" max="2042" width="2.7109375" style="1" customWidth="1"/>
    <col min="2043" max="2043" width="3.28515625" style="1" customWidth="1"/>
    <col min="2044" max="2044" width="3.140625" style="1" customWidth="1"/>
    <col min="2045" max="2046" width="2.7109375" style="1" customWidth="1"/>
    <col min="2047" max="2048" width="0.85546875" style="1" customWidth="1"/>
    <col min="2049" max="2049" width="1" style="1" customWidth="1"/>
    <col min="2050" max="2052" width="10.85546875" style="1" customWidth="1"/>
    <col min="2053" max="2053" width="3.85546875" style="1" customWidth="1"/>
    <col min="2054" max="2054" width="7" style="1" customWidth="1"/>
    <col min="2055" max="2055" width="6.85546875" style="1" customWidth="1"/>
    <col min="2056" max="2056" width="4" style="1" customWidth="1"/>
    <col min="2057" max="2064" width="10.85546875" style="1" customWidth="1"/>
    <col min="2065" max="2065" width="0.5703125" style="1" customWidth="1"/>
    <col min="2066" max="2264" width="11.42578125" style="1"/>
    <col min="2265" max="2265" width="2.85546875" style="1" customWidth="1"/>
    <col min="2266" max="2269" width="2.7109375" style="1" customWidth="1"/>
    <col min="2270" max="2270" width="2.85546875" style="1" customWidth="1"/>
    <col min="2271" max="2273" width="2.7109375" style="1" customWidth="1"/>
    <col min="2274" max="2274" width="2.42578125" style="1" customWidth="1"/>
    <col min="2275" max="2275" width="0.28515625" style="1" customWidth="1"/>
    <col min="2276" max="2276" width="1" style="1" customWidth="1"/>
    <col min="2277" max="2277" width="1.5703125" style="1" customWidth="1"/>
    <col min="2278" max="2290" width="2.7109375" style="1" customWidth="1"/>
    <col min="2291" max="2291" width="2.42578125" style="1" customWidth="1"/>
    <col min="2292" max="2292" width="0.28515625" style="1" customWidth="1"/>
    <col min="2293" max="2293" width="1.85546875" style="1" customWidth="1"/>
    <col min="2294" max="2294" width="0.85546875" style="1" customWidth="1"/>
    <col min="2295" max="2298" width="2.7109375" style="1" customWidth="1"/>
    <col min="2299" max="2299" width="3.28515625" style="1" customWidth="1"/>
    <col min="2300" max="2300" width="3.140625" style="1" customWidth="1"/>
    <col min="2301" max="2302" width="2.7109375" style="1" customWidth="1"/>
    <col min="2303" max="2304" width="0.85546875" style="1" customWidth="1"/>
    <col min="2305" max="2305" width="1" style="1" customWidth="1"/>
    <col min="2306" max="2308" width="10.85546875" style="1" customWidth="1"/>
    <col min="2309" max="2309" width="3.85546875" style="1" customWidth="1"/>
    <col min="2310" max="2310" width="7" style="1" customWidth="1"/>
    <col min="2311" max="2311" width="6.85546875" style="1" customWidth="1"/>
    <col min="2312" max="2312" width="4" style="1" customWidth="1"/>
    <col min="2313" max="2320" width="10.85546875" style="1" customWidth="1"/>
    <col min="2321" max="2321" width="0.5703125" style="1" customWidth="1"/>
    <col min="2322" max="2520" width="11.42578125" style="1"/>
    <col min="2521" max="2521" width="2.85546875" style="1" customWidth="1"/>
    <col min="2522" max="2525" width="2.7109375" style="1" customWidth="1"/>
    <col min="2526" max="2526" width="2.85546875" style="1" customWidth="1"/>
    <col min="2527" max="2529" width="2.7109375" style="1" customWidth="1"/>
    <col min="2530" max="2530" width="2.42578125" style="1" customWidth="1"/>
    <col min="2531" max="2531" width="0.28515625" style="1" customWidth="1"/>
    <col min="2532" max="2532" width="1" style="1" customWidth="1"/>
    <col min="2533" max="2533" width="1.5703125" style="1" customWidth="1"/>
    <col min="2534" max="2546" width="2.7109375" style="1" customWidth="1"/>
    <col min="2547" max="2547" width="2.42578125" style="1" customWidth="1"/>
    <col min="2548" max="2548" width="0.28515625" style="1" customWidth="1"/>
    <col min="2549" max="2549" width="1.85546875" style="1" customWidth="1"/>
    <col min="2550" max="2550" width="0.85546875" style="1" customWidth="1"/>
    <col min="2551" max="2554" width="2.7109375" style="1" customWidth="1"/>
    <col min="2555" max="2555" width="3.28515625" style="1" customWidth="1"/>
    <col min="2556" max="2556" width="3.140625" style="1" customWidth="1"/>
    <col min="2557" max="2558" width="2.7109375" style="1" customWidth="1"/>
    <col min="2559" max="2560" width="0.85546875" style="1" customWidth="1"/>
    <col min="2561" max="2561" width="1" style="1" customWidth="1"/>
    <col min="2562" max="2564" width="10.85546875" style="1" customWidth="1"/>
    <col min="2565" max="2565" width="3.85546875" style="1" customWidth="1"/>
    <col min="2566" max="2566" width="7" style="1" customWidth="1"/>
    <col min="2567" max="2567" width="6.85546875" style="1" customWidth="1"/>
    <col min="2568" max="2568" width="4" style="1" customWidth="1"/>
    <col min="2569" max="2576" width="10.85546875" style="1" customWidth="1"/>
    <col min="2577" max="2577" width="0.5703125" style="1" customWidth="1"/>
    <col min="2578" max="2776" width="11.42578125" style="1"/>
    <col min="2777" max="2777" width="2.85546875" style="1" customWidth="1"/>
    <col min="2778" max="2781" width="2.7109375" style="1" customWidth="1"/>
    <col min="2782" max="2782" width="2.85546875" style="1" customWidth="1"/>
    <col min="2783" max="2785" width="2.7109375" style="1" customWidth="1"/>
    <col min="2786" max="2786" width="2.42578125" style="1" customWidth="1"/>
    <col min="2787" max="2787" width="0.28515625" style="1" customWidth="1"/>
    <col min="2788" max="2788" width="1" style="1" customWidth="1"/>
    <col min="2789" max="2789" width="1.5703125" style="1" customWidth="1"/>
    <col min="2790" max="2802" width="2.7109375" style="1" customWidth="1"/>
    <col min="2803" max="2803" width="2.42578125" style="1" customWidth="1"/>
    <col min="2804" max="2804" width="0.28515625" style="1" customWidth="1"/>
    <col min="2805" max="2805" width="1.85546875" style="1" customWidth="1"/>
    <col min="2806" max="2806" width="0.85546875" style="1" customWidth="1"/>
    <col min="2807" max="2810" width="2.7109375" style="1" customWidth="1"/>
    <col min="2811" max="2811" width="3.28515625" style="1" customWidth="1"/>
    <col min="2812" max="2812" width="3.140625" style="1" customWidth="1"/>
    <col min="2813" max="2814" width="2.7109375" style="1" customWidth="1"/>
    <col min="2815" max="2816" width="0.85546875" style="1" customWidth="1"/>
    <col min="2817" max="2817" width="1" style="1" customWidth="1"/>
    <col min="2818" max="2820" width="10.85546875" style="1" customWidth="1"/>
    <col min="2821" max="2821" width="3.85546875" style="1" customWidth="1"/>
    <col min="2822" max="2822" width="7" style="1" customWidth="1"/>
    <col min="2823" max="2823" width="6.85546875" style="1" customWidth="1"/>
    <col min="2824" max="2824" width="4" style="1" customWidth="1"/>
    <col min="2825" max="2832" width="10.85546875" style="1" customWidth="1"/>
    <col min="2833" max="2833" width="0.5703125" style="1" customWidth="1"/>
    <col min="2834" max="3032" width="11.42578125" style="1"/>
    <col min="3033" max="3033" width="2.85546875" style="1" customWidth="1"/>
    <col min="3034" max="3037" width="2.7109375" style="1" customWidth="1"/>
    <col min="3038" max="3038" width="2.85546875" style="1" customWidth="1"/>
    <col min="3039" max="3041" width="2.7109375" style="1" customWidth="1"/>
    <col min="3042" max="3042" width="2.42578125" style="1" customWidth="1"/>
    <col min="3043" max="3043" width="0.28515625" style="1" customWidth="1"/>
    <col min="3044" max="3044" width="1" style="1" customWidth="1"/>
    <col min="3045" max="3045" width="1.5703125" style="1" customWidth="1"/>
    <col min="3046" max="3058" width="2.7109375" style="1" customWidth="1"/>
    <col min="3059" max="3059" width="2.42578125" style="1" customWidth="1"/>
    <col min="3060" max="3060" width="0.28515625" style="1" customWidth="1"/>
    <col min="3061" max="3061" width="1.85546875" style="1" customWidth="1"/>
    <col min="3062" max="3062" width="0.85546875" style="1" customWidth="1"/>
    <col min="3063" max="3066" width="2.7109375" style="1" customWidth="1"/>
    <col min="3067" max="3067" width="3.28515625" style="1" customWidth="1"/>
    <col min="3068" max="3068" width="3.140625" style="1" customWidth="1"/>
    <col min="3069" max="3070" width="2.7109375" style="1" customWidth="1"/>
    <col min="3071" max="3072" width="0.85546875" style="1" customWidth="1"/>
    <col min="3073" max="3073" width="1" style="1" customWidth="1"/>
    <col min="3074" max="3076" width="10.85546875" style="1" customWidth="1"/>
    <col min="3077" max="3077" width="3.85546875" style="1" customWidth="1"/>
    <col min="3078" max="3078" width="7" style="1" customWidth="1"/>
    <col min="3079" max="3079" width="6.85546875" style="1" customWidth="1"/>
    <col min="3080" max="3080" width="4" style="1" customWidth="1"/>
    <col min="3081" max="3088" width="10.85546875" style="1" customWidth="1"/>
    <col min="3089" max="3089" width="0.5703125" style="1" customWidth="1"/>
    <col min="3090" max="3288" width="11.42578125" style="1"/>
    <col min="3289" max="3289" width="2.85546875" style="1" customWidth="1"/>
    <col min="3290" max="3293" width="2.7109375" style="1" customWidth="1"/>
    <col min="3294" max="3294" width="2.85546875" style="1" customWidth="1"/>
    <col min="3295" max="3297" width="2.7109375" style="1" customWidth="1"/>
    <col min="3298" max="3298" width="2.42578125" style="1" customWidth="1"/>
    <col min="3299" max="3299" width="0.28515625" style="1" customWidth="1"/>
    <col min="3300" max="3300" width="1" style="1" customWidth="1"/>
    <col min="3301" max="3301" width="1.5703125" style="1" customWidth="1"/>
    <col min="3302" max="3314" width="2.7109375" style="1" customWidth="1"/>
    <col min="3315" max="3315" width="2.42578125" style="1" customWidth="1"/>
    <col min="3316" max="3316" width="0.28515625" style="1" customWidth="1"/>
    <col min="3317" max="3317" width="1.85546875" style="1" customWidth="1"/>
    <col min="3318" max="3318" width="0.85546875" style="1" customWidth="1"/>
    <col min="3319" max="3322" width="2.7109375" style="1" customWidth="1"/>
    <col min="3323" max="3323" width="3.28515625" style="1" customWidth="1"/>
    <col min="3324" max="3324" width="3.140625" style="1" customWidth="1"/>
    <col min="3325" max="3326" width="2.7109375" style="1" customWidth="1"/>
    <col min="3327" max="3328" width="0.85546875" style="1" customWidth="1"/>
    <col min="3329" max="3329" width="1" style="1" customWidth="1"/>
    <col min="3330" max="3332" width="10.85546875" style="1" customWidth="1"/>
    <col min="3333" max="3333" width="3.85546875" style="1" customWidth="1"/>
    <col min="3334" max="3334" width="7" style="1" customWidth="1"/>
    <col min="3335" max="3335" width="6.85546875" style="1" customWidth="1"/>
    <col min="3336" max="3336" width="4" style="1" customWidth="1"/>
    <col min="3337" max="3344" width="10.85546875" style="1" customWidth="1"/>
    <col min="3345" max="3345" width="0.5703125" style="1" customWidth="1"/>
    <col min="3346" max="3544" width="11.42578125" style="1"/>
    <col min="3545" max="3545" width="2.85546875" style="1" customWidth="1"/>
    <col min="3546" max="3549" width="2.7109375" style="1" customWidth="1"/>
    <col min="3550" max="3550" width="2.85546875" style="1" customWidth="1"/>
    <col min="3551" max="3553" width="2.7109375" style="1" customWidth="1"/>
    <col min="3554" max="3554" width="2.42578125" style="1" customWidth="1"/>
    <col min="3555" max="3555" width="0.28515625" style="1" customWidth="1"/>
    <col min="3556" max="3556" width="1" style="1" customWidth="1"/>
    <col min="3557" max="3557" width="1.5703125" style="1" customWidth="1"/>
    <col min="3558" max="3570" width="2.7109375" style="1" customWidth="1"/>
    <col min="3571" max="3571" width="2.42578125" style="1" customWidth="1"/>
    <col min="3572" max="3572" width="0.28515625" style="1" customWidth="1"/>
    <col min="3573" max="3573" width="1.85546875" style="1" customWidth="1"/>
    <col min="3574" max="3574" width="0.85546875" style="1" customWidth="1"/>
    <col min="3575" max="3578" width="2.7109375" style="1" customWidth="1"/>
    <col min="3579" max="3579" width="3.28515625" style="1" customWidth="1"/>
    <col min="3580" max="3580" width="3.140625" style="1" customWidth="1"/>
    <col min="3581" max="3582" width="2.7109375" style="1" customWidth="1"/>
    <col min="3583" max="3584" width="0.85546875" style="1" customWidth="1"/>
    <col min="3585" max="3585" width="1" style="1" customWidth="1"/>
    <col min="3586" max="3588" width="10.85546875" style="1" customWidth="1"/>
    <col min="3589" max="3589" width="3.85546875" style="1" customWidth="1"/>
    <col min="3590" max="3590" width="7" style="1" customWidth="1"/>
    <col min="3591" max="3591" width="6.85546875" style="1" customWidth="1"/>
    <col min="3592" max="3592" width="4" style="1" customWidth="1"/>
    <col min="3593" max="3600" width="10.85546875" style="1" customWidth="1"/>
    <col min="3601" max="3601" width="0.5703125" style="1" customWidth="1"/>
    <col min="3602" max="3800" width="11.42578125" style="1"/>
    <col min="3801" max="3801" width="2.85546875" style="1" customWidth="1"/>
    <col min="3802" max="3805" width="2.7109375" style="1" customWidth="1"/>
    <col min="3806" max="3806" width="2.85546875" style="1" customWidth="1"/>
    <col min="3807" max="3809" width="2.7109375" style="1" customWidth="1"/>
    <col min="3810" max="3810" width="2.42578125" style="1" customWidth="1"/>
    <col min="3811" max="3811" width="0.28515625" style="1" customWidth="1"/>
    <col min="3812" max="3812" width="1" style="1" customWidth="1"/>
    <col min="3813" max="3813" width="1.5703125" style="1" customWidth="1"/>
    <col min="3814" max="3826" width="2.7109375" style="1" customWidth="1"/>
    <col min="3827" max="3827" width="2.42578125" style="1" customWidth="1"/>
    <col min="3828" max="3828" width="0.28515625" style="1" customWidth="1"/>
    <col min="3829" max="3829" width="1.85546875" style="1" customWidth="1"/>
    <col min="3830" max="3830" width="0.85546875" style="1" customWidth="1"/>
    <col min="3831" max="3834" width="2.7109375" style="1" customWidth="1"/>
    <col min="3835" max="3835" width="3.28515625" style="1" customWidth="1"/>
    <col min="3836" max="3836" width="3.140625" style="1" customWidth="1"/>
    <col min="3837" max="3838" width="2.7109375" style="1" customWidth="1"/>
    <col min="3839" max="3840" width="0.85546875" style="1" customWidth="1"/>
    <col min="3841" max="3841" width="1" style="1" customWidth="1"/>
    <col min="3842" max="3844" width="10.85546875" style="1" customWidth="1"/>
    <col min="3845" max="3845" width="3.85546875" style="1" customWidth="1"/>
    <col min="3846" max="3846" width="7" style="1" customWidth="1"/>
    <col min="3847" max="3847" width="6.85546875" style="1" customWidth="1"/>
    <col min="3848" max="3848" width="4" style="1" customWidth="1"/>
    <col min="3849" max="3856" width="10.85546875" style="1" customWidth="1"/>
    <col min="3857" max="3857" width="0.5703125" style="1" customWidth="1"/>
    <col min="3858" max="4056" width="11.42578125" style="1"/>
    <col min="4057" max="4057" width="2.85546875" style="1" customWidth="1"/>
    <col min="4058" max="4061" width="2.7109375" style="1" customWidth="1"/>
    <col min="4062" max="4062" width="2.85546875" style="1" customWidth="1"/>
    <col min="4063" max="4065" width="2.7109375" style="1" customWidth="1"/>
    <col min="4066" max="4066" width="2.42578125" style="1" customWidth="1"/>
    <col min="4067" max="4067" width="0.28515625" style="1" customWidth="1"/>
    <col min="4068" max="4068" width="1" style="1" customWidth="1"/>
    <col min="4069" max="4069" width="1.5703125" style="1" customWidth="1"/>
    <col min="4070" max="4082" width="2.7109375" style="1" customWidth="1"/>
    <col min="4083" max="4083" width="2.42578125" style="1" customWidth="1"/>
    <col min="4084" max="4084" width="0.28515625" style="1" customWidth="1"/>
    <col min="4085" max="4085" width="1.85546875" style="1" customWidth="1"/>
    <col min="4086" max="4086" width="0.85546875" style="1" customWidth="1"/>
    <col min="4087" max="4090" width="2.7109375" style="1" customWidth="1"/>
    <col min="4091" max="4091" width="3.28515625" style="1" customWidth="1"/>
    <col min="4092" max="4092" width="3.140625" style="1" customWidth="1"/>
    <col min="4093" max="4094" width="2.7109375" style="1" customWidth="1"/>
    <col min="4095" max="4096" width="0.85546875" style="1" customWidth="1"/>
    <col min="4097" max="4097" width="1" style="1" customWidth="1"/>
    <col min="4098" max="4100" width="10.85546875" style="1" customWidth="1"/>
    <col min="4101" max="4101" width="3.85546875" style="1" customWidth="1"/>
    <col min="4102" max="4102" width="7" style="1" customWidth="1"/>
    <col min="4103" max="4103" width="6.85546875" style="1" customWidth="1"/>
    <col min="4104" max="4104" width="4" style="1" customWidth="1"/>
    <col min="4105" max="4112" width="10.85546875" style="1" customWidth="1"/>
    <col min="4113" max="4113" width="0.5703125" style="1" customWidth="1"/>
    <col min="4114" max="4312" width="11.42578125" style="1"/>
    <col min="4313" max="4313" width="2.85546875" style="1" customWidth="1"/>
    <col min="4314" max="4317" width="2.7109375" style="1" customWidth="1"/>
    <col min="4318" max="4318" width="2.85546875" style="1" customWidth="1"/>
    <col min="4319" max="4321" width="2.7109375" style="1" customWidth="1"/>
    <col min="4322" max="4322" width="2.42578125" style="1" customWidth="1"/>
    <col min="4323" max="4323" width="0.28515625" style="1" customWidth="1"/>
    <col min="4324" max="4324" width="1" style="1" customWidth="1"/>
    <col min="4325" max="4325" width="1.5703125" style="1" customWidth="1"/>
    <col min="4326" max="4338" width="2.7109375" style="1" customWidth="1"/>
    <col min="4339" max="4339" width="2.42578125" style="1" customWidth="1"/>
    <col min="4340" max="4340" width="0.28515625" style="1" customWidth="1"/>
    <col min="4341" max="4341" width="1.85546875" style="1" customWidth="1"/>
    <col min="4342" max="4342" width="0.85546875" style="1" customWidth="1"/>
    <col min="4343" max="4346" width="2.7109375" style="1" customWidth="1"/>
    <col min="4347" max="4347" width="3.28515625" style="1" customWidth="1"/>
    <col min="4348" max="4348" width="3.140625" style="1" customWidth="1"/>
    <col min="4349" max="4350" width="2.7109375" style="1" customWidth="1"/>
    <col min="4351" max="4352" width="0.85546875" style="1" customWidth="1"/>
    <col min="4353" max="4353" width="1" style="1" customWidth="1"/>
    <col min="4354" max="4356" width="10.85546875" style="1" customWidth="1"/>
    <col min="4357" max="4357" width="3.85546875" style="1" customWidth="1"/>
    <col min="4358" max="4358" width="7" style="1" customWidth="1"/>
    <col min="4359" max="4359" width="6.85546875" style="1" customWidth="1"/>
    <col min="4360" max="4360" width="4" style="1" customWidth="1"/>
    <col min="4361" max="4368" width="10.85546875" style="1" customWidth="1"/>
    <col min="4369" max="4369" width="0.5703125" style="1" customWidth="1"/>
    <col min="4370" max="4568" width="11.42578125" style="1"/>
    <col min="4569" max="4569" width="2.85546875" style="1" customWidth="1"/>
    <col min="4570" max="4573" width="2.7109375" style="1" customWidth="1"/>
    <col min="4574" max="4574" width="2.85546875" style="1" customWidth="1"/>
    <col min="4575" max="4577" width="2.7109375" style="1" customWidth="1"/>
    <col min="4578" max="4578" width="2.42578125" style="1" customWidth="1"/>
    <col min="4579" max="4579" width="0.28515625" style="1" customWidth="1"/>
    <col min="4580" max="4580" width="1" style="1" customWidth="1"/>
    <col min="4581" max="4581" width="1.5703125" style="1" customWidth="1"/>
    <col min="4582" max="4594" width="2.7109375" style="1" customWidth="1"/>
    <col min="4595" max="4595" width="2.42578125" style="1" customWidth="1"/>
    <col min="4596" max="4596" width="0.28515625" style="1" customWidth="1"/>
    <col min="4597" max="4597" width="1.85546875" style="1" customWidth="1"/>
    <col min="4598" max="4598" width="0.85546875" style="1" customWidth="1"/>
    <col min="4599" max="4602" width="2.7109375" style="1" customWidth="1"/>
    <col min="4603" max="4603" width="3.28515625" style="1" customWidth="1"/>
    <col min="4604" max="4604" width="3.140625" style="1" customWidth="1"/>
    <col min="4605" max="4606" width="2.7109375" style="1" customWidth="1"/>
    <col min="4607" max="4608" width="0.85546875" style="1" customWidth="1"/>
    <col min="4609" max="4609" width="1" style="1" customWidth="1"/>
    <col min="4610" max="4612" width="10.85546875" style="1" customWidth="1"/>
    <col min="4613" max="4613" width="3.85546875" style="1" customWidth="1"/>
    <col min="4614" max="4614" width="7" style="1" customWidth="1"/>
    <col min="4615" max="4615" width="6.85546875" style="1" customWidth="1"/>
    <col min="4616" max="4616" width="4" style="1" customWidth="1"/>
    <col min="4617" max="4624" width="10.85546875" style="1" customWidth="1"/>
    <col min="4625" max="4625" width="0.5703125" style="1" customWidth="1"/>
    <col min="4626" max="4824" width="11.42578125" style="1"/>
    <col min="4825" max="4825" width="2.85546875" style="1" customWidth="1"/>
    <col min="4826" max="4829" width="2.7109375" style="1" customWidth="1"/>
    <col min="4830" max="4830" width="2.85546875" style="1" customWidth="1"/>
    <col min="4831" max="4833" width="2.7109375" style="1" customWidth="1"/>
    <col min="4834" max="4834" width="2.42578125" style="1" customWidth="1"/>
    <col min="4835" max="4835" width="0.28515625" style="1" customWidth="1"/>
    <col min="4836" max="4836" width="1" style="1" customWidth="1"/>
    <col min="4837" max="4837" width="1.5703125" style="1" customWidth="1"/>
    <col min="4838" max="4850" width="2.7109375" style="1" customWidth="1"/>
    <col min="4851" max="4851" width="2.42578125" style="1" customWidth="1"/>
    <col min="4852" max="4852" width="0.28515625" style="1" customWidth="1"/>
    <col min="4853" max="4853" width="1.85546875" style="1" customWidth="1"/>
    <col min="4854" max="4854" width="0.85546875" style="1" customWidth="1"/>
    <col min="4855" max="4858" width="2.7109375" style="1" customWidth="1"/>
    <col min="4859" max="4859" width="3.28515625" style="1" customWidth="1"/>
    <col min="4860" max="4860" width="3.140625" style="1" customWidth="1"/>
    <col min="4861" max="4862" width="2.7109375" style="1" customWidth="1"/>
    <col min="4863" max="4864" width="0.85546875" style="1" customWidth="1"/>
    <col min="4865" max="4865" width="1" style="1" customWidth="1"/>
    <col min="4866" max="4868" width="10.85546875" style="1" customWidth="1"/>
    <col min="4869" max="4869" width="3.85546875" style="1" customWidth="1"/>
    <col min="4870" max="4870" width="7" style="1" customWidth="1"/>
    <col min="4871" max="4871" width="6.85546875" style="1" customWidth="1"/>
    <col min="4872" max="4872" width="4" style="1" customWidth="1"/>
    <col min="4873" max="4880" width="10.85546875" style="1" customWidth="1"/>
    <col min="4881" max="4881" width="0.5703125" style="1" customWidth="1"/>
    <col min="4882" max="5080" width="11.42578125" style="1"/>
    <col min="5081" max="5081" width="2.85546875" style="1" customWidth="1"/>
    <col min="5082" max="5085" width="2.7109375" style="1" customWidth="1"/>
    <col min="5086" max="5086" width="2.85546875" style="1" customWidth="1"/>
    <col min="5087" max="5089" width="2.7109375" style="1" customWidth="1"/>
    <col min="5090" max="5090" width="2.42578125" style="1" customWidth="1"/>
    <col min="5091" max="5091" width="0.28515625" style="1" customWidth="1"/>
    <col min="5092" max="5092" width="1" style="1" customWidth="1"/>
    <col min="5093" max="5093" width="1.5703125" style="1" customWidth="1"/>
    <col min="5094" max="5106" width="2.7109375" style="1" customWidth="1"/>
    <col min="5107" max="5107" width="2.42578125" style="1" customWidth="1"/>
    <col min="5108" max="5108" width="0.28515625" style="1" customWidth="1"/>
    <col min="5109" max="5109" width="1.85546875" style="1" customWidth="1"/>
    <col min="5110" max="5110" width="0.85546875" style="1" customWidth="1"/>
    <col min="5111" max="5114" width="2.7109375" style="1" customWidth="1"/>
    <col min="5115" max="5115" width="3.28515625" style="1" customWidth="1"/>
    <col min="5116" max="5116" width="3.140625" style="1" customWidth="1"/>
    <col min="5117" max="5118" width="2.7109375" style="1" customWidth="1"/>
    <col min="5119" max="5120" width="0.85546875" style="1" customWidth="1"/>
    <col min="5121" max="5121" width="1" style="1" customWidth="1"/>
    <col min="5122" max="5124" width="10.85546875" style="1" customWidth="1"/>
    <col min="5125" max="5125" width="3.85546875" style="1" customWidth="1"/>
    <col min="5126" max="5126" width="7" style="1" customWidth="1"/>
    <col min="5127" max="5127" width="6.85546875" style="1" customWidth="1"/>
    <col min="5128" max="5128" width="4" style="1" customWidth="1"/>
    <col min="5129" max="5136" width="10.85546875" style="1" customWidth="1"/>
    <col min="5137" max="5137" width="0.5703125" style="1" customWidth="1"/>
    <col min="5138" max="5336" width="11.42578125" style="1"/>
    <col min="5337" max="5337" width="2.85546875" style="1" customWidth="1"/>
    <col min="5338" max="5341" width="2.7109375" style="1" customWidth="1"/>
    <col min="5342" max="5342" width="2.85546875" style="1" customWidth="1"/>
    <col min="5343" max="5345" width="2.7109375" style="1" customWidth="1"/>
    <col min="5346" max="5346" width="2.42578125" style="1" customWidth="1"/>
    <col min="5347" max="5347" width="0.28515625" style="1" customWidth="1"/>
    <col min="5348" max="5348" width="1" style="1" customWidth="1"/>
    <col min="5349" max="5349" width="1.5703125" style="1" customWidth="1"/>
    <col min="5350" max="5362" width="2.7109375" style="1" customWidth="1"/>
    <col min="5363" max="5363" width="2.42578125" style="1" customWidth="1"/>
    <col min="5364" max="5364" width="0.28515625" style="1" customWidth="1"/>
    <col min="5365" max="5365" width="1.85546875" style="1" customWidth="1"/>
    <col min="5366" max="5366" width="0.85546875" style="1" customWidth="1"/>
    <col min="5367" max="5370" width="2.7109375" style="1" customWidth="1"/>
    <col min="5371" max="5371" width="3.28515625" style="1" customWidth="1"/>
    <col min="5372" max="5372" width="3.140625" style="1" customWidth="1"/>
    <col min="5373" max="5374" width="2.7109375" style="1" customWidth="1"/>
    <col min="5375" max="5376" width="0.85546875" style="1" customWidth="1"/>
    <col min="5377" max="5377" width="1" style="1" customWidth="1"/>
    <col min="5378" max="5380" width="10.85546875" style="1" customWidth="1"/>
    <col min="5381" max="5381" width="3.85546875" style="1" customWidth="1"/>
    <col min="5382" max="5382" width="7" style="1" customWidth="1"/>
    <col min="5383" max="5383" width="6.85546875" style="1" customWidth="1"/>
    <col min="5384" max="5384" width="4" style="1" customWidth="1"/>
    <col min="5385" max="5392" width="10.85546875" style="1" customWidth="1"/>
    <col min="5393" max="5393" width="0.5703125" style="1" customWidth="1"/>
    <col min="5394" max="5592" width="11.42578125" style="1"/>
    <col min="5593" max="5593" width="2.85546875" style="1" customWidth="1"/>
    <col min="5594" max="5597" width="2.7109375" style="1" customWidth="1"/>
    <col min="5598" max="5598" width="2.85546875" style="1" customWidth="1"/>
    <col min="5599" max="5601" width="2.7109375" style="1" customWidth="1"/>
    <col min="5602" max="5602" width="2.42578125" style="1" customWidth="1"/>
    <col min="5603" max="5603" width="0.28515625" style="1" customWidth="1"/>
    <col min="5604" max="5604" width="1" style="1" customWidth="1"/>
    <col min="5605" max="5605" width="1.5703125" style="1" customWidth="1"/>
    <col min="5606" max="5618" width="2.7109375" style="1" customWidth="1"/>
    <col min="5619" max="5619" width="2.42578125" style="1" customWidth="1"/>
    <col min="5620" max="5620" width="0.28515625" style="1" customWidth="1"/>
    <col min="5621" max="5621" width="1.85546875" style="1" customWidth="1"/>
    <col min="5622" max="5622" width="0.85546875" style="1" customWidth="1"/>
    <col min="5623" max="5626" width="2.7109375" style="1" customWidth="1"/>
    <col min="5627" max="5627" width="3.28515625" style="1" customWidth="1"/>
    <col min="5628" max="5628" width="3.140625" style="1" customWidth="1"/>
    <col min="5629" max="5630" width="2.7109375" style="1" customWidth="1"/>
    <col min="5631" max="5632" width="0.85546875" style="1" customWidth="1"/>
    <col min="5633" max="5633" width="1" style="1" customWidth="1"/>
    <col min="5634" max="5636" width="10.85546875" style="1" customWidth="1"/>
    <col min="5637" max="5637" width="3.85546875" style="1" customWidth="1"/>
    <col min="5638" max="5638" width="7" style="1" customWidth="1"/>
    <col min="5639" max="5639" width="6.85546875" style="1" customWidth="1"/>
    <col min="5640" max="5640" width="4" style="1" customWidth="1"/>
    <col min="5641" max="5648" width="10.85546875" style="1" customWidth="1"/>
    <col min="5649" max="5649" width="0.5703125" style="1" customWidth="1"/>
    <col min="5650" max="5848" width="11.42578125" style="1"/>
    <col min="5849" max="5849" width="2.85546875" style="1" customWidth="1"/>
    <col min="5850" max="5853" width="2.7109375" style="1" customWidth="1"/>
    <col min="5854" max="5854" width="2.85546875" style="1" customWidth="1"/>
    <col min="5855" max="5857" width="2.7109375" style="1" customWidth="1"/>
    <col min="5858" max="5858" width="2.42578125" style="1" customWidth="1"/>
    <col min="5859" max="5859" width="0.28515625" style="1" customWidth="1"/>
    <col min="5860" max="5860" width="1" style="1" customWidth="1"/>
    <col min="5861" max="5861" width="1.5703125" style="1" customWidth="1"/>
    <col min="5862" max="5874" width="2.7109375" style="1" customWidth="1"/>
    <col min="5875" max="5875" width="2.42578125" style="1" customWidth="1"/>
    <col min="5876" max="5876" width="0.28515625" style="1" customWidth="1"/>
    <col min="5877" max="5877" width="1.85546875" style="1" customWidth="1"/>
    <col min="5878" max="5878" width="0.85546875" style="1" customWidth="1"/>
    <col min="5879" max="5882" width="2.7109375" style="1" customWidth="1"/>
    <col min="5883" max="5883" width="3.28515625" style="1" customWidth="1"/>
    <col min="5884" max="5884" width="3.140625" style="1" customWidth="1"/>
    <col min="5885" max="5886" width="2.7109375" style="1" customWidth="1"/>
    <col min="5887" max="5888" width="0.85546875" style="1" customWidth="1"/>
    <col min="5889" max="5889" width="1" style="1" customWidth="1"/>
    <col min="5890" max="5892" width="10.85546875" style="1" customWidth="1"/>
    <col min="5893" max="5893" width="3.85546875" style="1" customWidth="1"/>
    <col min="5894" max="5894" width="7" style="1" customWidth="1"/>
    <col min="5895" max="5895" width="6.85546875" style="1" customWidth="1"/>
    <col min="5896" max="5896" width="4" style="1" customWidth="1"/>
    <col min="5897" max="5904" width="10.85546875" style="1" customWidth="1"/>
    <col min="5905" max="5905" width="0.5703125" style="1" customWidth="1"/>
    <col min="5906" max="6104" width="11.42578125" style="1"/>
    <col min="6105" max="6105" width="2.85546875" style="1" customWidth="1"/>
    <col min="6106" max="6109" width="2.7109375" style="1" customWidth="1"/>
    <col min="6110" max="6110" width="2.85546875" style="1" customWidth="1"/>
    <col min="6111" max="6113" width="2.7109375" style="1" customWidth="1"/>
    <col min="6114" max="6114" width="2.42578125" style="1" customWidth="1"/>
    <col min="6115" max="6115" width="0.28515625" style="1" customWidth="1"/>
    <col min="6116" max="6116" width="1" style="1" customWidth="1"/>
    <col min="6117" max="6117" width="1.5703125" style="1" customWidth="1"/>
    <col min="6118" max="6130" width="2.7109375" style="1" customWidth="1"/>
    <col min="6131" max="6131" width="2.42578125" style="1" customWidth="1"/>
    <col min="6132" max="6132" width="0.28515625" style="1" customWidth="1"/>
    <col min="6133" max="6133" width="1.85546875" style="1" customWidth="1"/>
    <col min="6134" max="6134" width="0.85546875" style="1" customWidth="1"/>
    <col min="6135" max="6138" width="2.7109375" style="1" customWidth="1"/>
    <col min="6139" max="6139" width="3.28515625" style="1" customWidth="1"/>
    <col min="6140" max="6140" width="3.140625" style="1" customWidth="1"/>
    <col min="6141" max="6142" width="2.7109375" style="1" customWidth="1"/>
    <col min="6143" max="6144" width="0.85546875" style="1" customWidth="1"/>
    <col min="6145" max="6145" width="1" style="1" customWidth="1"/>
    <col min="6146" max="6148" width="10.85546875" style="1" customWidth="1"/>
    <col min="6149" max="6149" width="3.85546875" style="1" customWidth="1"/>
    <col min="6150" max="6150" width="7" style="1" customWidth="1"/>
    <col min="6151" max="6151" width="6.85546875" style="1" customWidth="1"/>
    <col min="6152" max="6152" width="4" style="1" customWidth="1"/>
    <col min="6153" max="6160" width="10.85546875" style="1" customWidth="1"/>
    <col min="6161" max="6161" width="0.5703125" style="1" customWidth="1"/>
    <col min="6162" max="6360" width="11.42578125" style="1"/>
    <col min="6361" max="6361" width="2.85546875" style="1" customWidth="1"/>
    <col min="6362" max="6365" width="2.7109375" style="1" customWidth="1"/>
    <col min="6366" max="6366" width="2.85546875" style="1" customWidth="1"/>
    <col min="6367" max="6369" width="2.7109375" style="1" customWidth="1"/>
    <col min="6370" max="6370" width="2.42578125" style="1" customWidth="1"/>
    <col min="6371" max="6371" width="0.28515625" style="1" customWidth="1"/>
    <col min="6372" max="6372" width="1" style="1" customWidth="1"/>
    <col min="6373" max="6373" width="1.5703125" style="1" customWidth="1"/>
    <col min="6374" max="6386" width="2.7109375" style="1" customWidth="1"/>
    <col min="6387" max="6387" width="2.42578125" style="1" customWidth="1"/>
    <col min="6388" max="6388" width="0.28515625" style="1" customWidth="1"/>
    <col min="6389" max="6389" width="1.85546875" style="1" customWidth="1"/>
    <col min="6390" max="6390" width="0.85546875" style="1" customWidth="1"/>
    <col min="6391" max="6394" width="2.7109375" style="1" customWidth="1"/>
    <col min="6395" max="6395" width="3.28515625" style="1" customWidth="1"/>
    <col min="6396" max="6396" width="3.140625" style="1" customWidth="1"/>
    <col min="6397" max="6398" width="2.7109375" style="1" customWidth="1"/>
    <col min="6399" max="6400" width="0.85546875" style="1" customWidth="1"/>
    <col min="6401" max="6401" width="1" style="1" customWidth="1"/>
    <col min="6402" max="6404" width="10.85546875" style="1" customWidth="1"/>
    <col min="6405" max="6405" width="3.85546875" style="1" customWidth="1"/>
    <col min="6406" max="6406" width="7" style="1" customWidth="1"/>
    <col min="6407" max="6407" width="6.85546875" style="1" customWidth="1"/>
    <col min="6408" max="6408" width="4" style="1" customWidth="1"/>
    <col min="6409" max="6416" width="10.85546875" style="1" customWidth="1"/>
    <col min="6417" max="6417" width="0.5703125" style="1" customWidth="1"/>
    <col min="6418" max="6616" width="11.42578125" style="1"/>
    <col min="6617" max="6617" width="2.85546875" style="1" customWidth="1"/>
    <col min="6618" max="6621" width="2.7109375" style="1" customWidth="1"/>
    <col min="6622" max="6622" width="2.85546875" style="1" customWidth="1"/>
    <col min="6623" max="6625" width="2.7109375" style="1" customWidth="1"/>
    <col min="6626" max="6626" width="2.42578125" style="1" customWidth="1"/>
    <col min="6627" max="6627" width="0.28515625" style="1" customWidth="1"/>
    <col min="6628" max="6628" width="1" style="1" customWidth="1"/>
    <col min="6629" max="6629" width="1.5703125" style="1" customWidth="1"/>
    <col min="6630" max="6642" width="2.7109375" style="1" customWidth="1"/>
    <col min="6643" max="6643" width="2.42578125" style="1" customWidth="1"/>
    <col min="6644" max="6644" width="0.28515625" style="1" customWidth="1"/>
    <col min="6645" max="6645" width="1.85546875" style="1" customWidth="1"/>
    <col min="6646" max="6646" width="0.85546875" style="1" customWidth="1"/>
    <col min="6647" max="6650" width="2.7109375" style="1" customWidth="1"/>
    <col min="6651" max="6651" width="3.28515625" style="1" customWidth="1"/>
    <col min="6652" max="6652" width="3.140625" style="1" customWidth="1"/>
    <col min="6653" max="6654" width="2.7109375" style="1" customWidth="1"/>
    <col min="6655" max="6656" width="0.85546875" style="1" customWidth="1"/>
    <col min="6657" max="6657" width="1" style="1" customWidth="1"/>
    <col min="6658" max="6660" width="10.85546875" style="1" customWidth="1"/>
    <col min="6661" max="6661" width="3.85546875" style="1" customWidth="1"/>
    <col min="6662" max="6662" width="7" style="1" customWidth="1"/>
    <col min="6663" max="6663" width="6.85546875" style="1" customWidth="1"/>
    <col min="6664" max="6664" width="4" style="1" customWidth="1"/>
    <col min="6665" max="6672" width="10.85546875" style="1" customWidth="1"/>
    <col min="6673" max="6673" width="0.5703125" style="1" customWidth="1"/>
    <col min="6674" max="6872" width="11.42578125" style="1"/>
    <col min="6873" max="6873" width="2.85546875" style="1" customWidth="1"/>
    <col min="6874" max="6877" width="2.7109375" style="1" customWidth="1"/>
    <col min="6878" max="6878" width="2.85546875" style="1" customWidth="1"/>
    <col min="6879" max="6881" width="2.7109375" style="1" customWidth="1"/>
    <col min="6882" max="6882" width="2.42578125" style="1" customWidth="1"/>
    <col min="6883" max="6883" width="0.28515625" style="1" customWidth="1"/>
    <col min="6884" max="6884" width="1" style="1" customWidth="1"/>
    <col min="6885" max="6885" width="1.5703125" style="1" customWidth="1"/>
    <col min="6886" max="6898" width="2.7109375" style="1" customWidth="1"/>
    <col min="6899" max="6899" width="2.42578125" style="1" customWidth="1"/>
    <col min="6900" max="6900" width="0.28515625" style="1" customWidth="1"/>
    <col min="6901" max="6901" width="1.85546875" style="1" customWidth="1"/>
    <col min="6902" max="6902" width="0.85546875" style="1" customWidth="1"/>
    <col min="6903" max="6906" width="2.7109375" style="1" customWidth="1"/>
    <col min="6907" max="6907" width="3.28515625" style="1" customWidth="1"/>
    <col min="6908" max="6908" width="3.140625" style="1" customWidth="1"/>
    <col min="6909" max="6910" width="2.7109375" style="1" customWidth="1"/>
    <col min="6911" max="6912" width="0.85546875" style="1" customWidth="1"/>
    <col min="6913" max="6913" width="1" style="1" customWidth="1"/>
    <col min="6914" max="6916" width="10.85546875" style="1" customWidth="1"/>
    <col min="6917" max="6917" width="3.85546875" style="1" customWidth="1"/>
    <col min="6918" max="6918" width="7" style="1" customWidth="1"/>
    <col min="6919" max="6919" width="6.85546875" style="1" customWidth="1"/>
    <col min="6920" max="6920" width="4" style="1" customWidth="1"/>
    <col min="6921" max="6928" width="10.85546875" style="1" customWidth="1"/>
    <col min="6929" max="6929" width="0.5703125" style="1" customWidth="1"/>
    <col min="6930" max="7128" width="11.42578125" style="1"/>
    <col min="7129" max="7129" width="2.85546875" style="1" customWidth="1"/>
    <col min="7130" max="7133" width="2.7109375" style="1" customWidth="1"/>
    <col min="7134" max="7134" width="2.85546875" style="1" customWidth="1"/>
    <col min="7135" max="7137" width="2.7109375" style="1" customWidth="1"/>
    <col min="7138" max="7138" width="2.42578125" style="1" customWidth="1"/>
    <col min="7139" max="7139" width="0.28515625" style="1" customWidth="1"/>
    <col min="7140" max="7140" width="1" style="1" customWidth="1"/>
    <col min="7141" max="7141" width="1.5703125" style="1" customWidth="1"/>
    <col min="7142" max="7154" width="2.7109375" style="1" customWidth="1"/>
    <col min="7155" max="7155" width="2.42578125" style="1" customWidth="1"/>
    <col min="7156" max="7156" width="0.28515625" style="1" customWidth="1"/>
    <col min="7157" max="7157" width="1.85546875" style="1" customWidth="1"/>
    <col min="7158" max="7158" width="0.85546875" style="1" customWidth="1"/>
    <col min="7159" max="7162" width="2.7109375" style="1" customWidth="1"/>
    <col min="7163" max="7163" width="3.28515625" style="1" customWidth="1"/>
    <col min="7164" max="7164" width="3.140625" style="1" customWidth="1"/>
    <col min="7165" max="7166" width="2.7109375" style="1" customWidth="1"/>
    <col min="7167" max="7168" width="0.85546875" style="1" customWidth="1"/>
    <col min="7169" max="7169" width="1" style="1" customWidth="1"/>
    <col min="7170" max="7172" width="10.85546875" style="1" customWidth="1"/>
    <col min="7173" max="7173" width="3.85546875" style="1" customWidth="1"/>
    <col min="7174" max="7174" width="7" style="1" customWidth="1"/>
    <col min="7175" max="7175" width="6.85546875" style="1" customWidth="1"/>
    <col min="7176" max="7176" width="4" style="1" customWidth="1"/>
    <col min="7177" max="7184" width="10.85546875" style="1" customWidth="1"/>
    <col min="7185" max="7185" width="0.5703125" style="1" customWidth="1"/>
    <col min="7186" max="7384" width="11.42578125" style="1"/>
    <col min="7385" max="7385" width="2.85546875" style="1" customWidth="1"/>
    <col min="7386" max="7389" width="2.7109375" style="1" customWidth="1"/>
    <col min="7390" max="7390" width="2.85546875" style="1" customWidth="1"/>
    <col min="7391" max="7393" width="2.7109375" style="1" customWidth="1"/>
    <col min="7394" max="7394" width="2.42578125" style="1" customWidth="1"/>
    <col min="7395" max="7395" width="0.28515625" style="1" customWidth="1"/>
    <col min="7396" max="7396" width="1" style="1" customWidth="1"/>
    <col min="7397" max="7397" width="1.5703125" style="1" customWidth="1"/>
    <col min="7398" max="7410" width="2.7109375" style="1" customWidth="1"/>
    <col min="7411" max="7411" width="2.42578125" style="1" customWidth="1"/>
    <col min="7412" max="7412" width="0.28515625" style="1" customWidth="1"/>
    <col min="7413" max="7413" width="1.85546875" style="1" customWidth="1"/>
    <col min="7414" max="7414" width="0.85546875" style="1" customWidth="1"/>
    <col min="7415" max="7418" width="2.7109375" style="1" customWidth="1"/>
    <col min="7419" max="7419" width="3.28515625" style="1" customWidth="1"/>
    <col min="7420" max="7420" width="3.140625" style="1" customWidth="1"/>
    <col min="7421" max="7422" width="2.7109375" style="1" customWidth="1"/>
    <col min="7423" max="7424" width="0.85546875" style="1" customWidth="1"/>
    <col min="7425" max="7425" width="1" style="1" customWidth="1"/>
    <col min="7426" max="7428" width="10.85546875" style="1" customWidth="1"/>
    <col min="7429" max="7429" width="3.85546875" style="1" customWidth="1"/>
    <col min="7430" max="7430" width="7" style="1" customWidth="1"/>
    <col min="7431" max="7431" width="6.85546875" style="1" customWidth="1"/>
    <col min="7432" max="7432" width="4" style="1" customWidth="1"/>
    <col min="7433" max="7440" width="10.85546875" style="1" customWidth="1"/>
    <col min="7441" max="7441" width="0.5703125" style="1" customWidth="1"/>
    <col min="7442" max="7640" width="11.42578125" style="1"/>
    <col min="7641" max="7641" width="2.85546875" style="1" customWidth="1"/>
    <col min="7642" max="7645" width="2.7109375" style="1" customWidth="1"/>
    <col min="7646" max="7646" width="2.85546875" style="1" customWidth="1"/>
    <col min="7647" max="7649" width="2.7109375" style="1" customWidth="1"/>
    <col min="7650" max="7650" width="2.42578125" style="1" customWidth="1"/>
    <col min="7651" max="7651" width="0.28515625" style="1" customWidth="1"/>
    <col min="7652" max="7652" width="1" style="1" customWidth="1"/>
    <col min="7653" max="7653" width="1.5703125" style="1" customWidth="1"/>
    <col min="7654" max="7666" width="2.7109375" style="1" customWidth="1"/>
    <col min="7667" max="7667" width="2.42578125" style="1" customWidth="1"/>
    <col min="7668" max="7668" width="0.28515625" style="1" customWidth="1"/>
    <col min="7669" max="7669" width="1.85546875" style="1" customWidth="1"/>
    <col min="7670" max="7670" width="0.85546875" style="1" customWidth="1"/>
    <col min="7671" max="7674" width="2.7109375" style="1" customWidth="1"/>
    <col min="7675" max="7675" width="3.28515625" style="1" customWidth="1"/>
    <col min="7676" max="7676" width="3.140625" style="1" customWidth="1"/>
    <col min="7677" max="7678" width="2.7109375" style="1" customWidth="1"/>
    <col min="7679" max="7680" width="0.85546875" style="1" customWidth="1"/>
    <col min="7681" max="7681" width="1" style="1" customWidth="1"/>
    <col min="7682" max="7684" width="10.85546875" style="1" customWidth="1"/>
    <col min="7685" max="7685" width="3.85546875" style="1" customWidth="1"/>
    <col min="7686" max="7686" width="7" style="1" customWidth="1"/>
    <col min="7687" max="7687" width="6.85546875" style="1" customWidth="1"/>
    <col min="7688" max="7688" width="4" style="1" customWidth="1"/>
    <col min="7689" max="7696" width="10.85546875" style="1" customWidth="1"/>
    <col min="7697" max="7697" width="0.5703125" style="1" customWidth="1"/>
    <col min="7698" max="7896" width="11.42578125" style="1"/>
    <col min="7897" max="7897" width="2.85546875" style="1" customWidth="1"/>
    <col min="7898" max="7901" width="2.7109375" style="1" customWidth="1"/>
    <col min="7902" max="7902" width="2.85546875" style="1" customWidth="1"/>
    <col min="7903" max="7905" width="2.7109375" style="1" customWidth="1"/>
    <col min="7906" max="7906" width="2.42578125" style="1" customWidth="1"/>
    <col min="7907" max="7907" width="0.28515625" style="1" customWidth="1"/>
    <col min="7908" max="7908" width="1" style="1" customWidth="1"/>
    <col min="7909" max="7909" width="1.5703125" style="1" customWidth="1"/>
    <col min="7910" max="7922" width="2.7109375" style="1" customWidth="1"/>
    <col min="7923" max="7923" width="2.42578125" style="1" customWidth="1"/>
    <col min="7924" max="7924" width="0.28515625" style="1" customWidth="1"/>
    <col min="7925" max="7925" width="1.85546875" style="1" customWidth="1"/>
    <col min="7926" max="7926" width="0.85546875" style="1" customWidth="1"/>
    <col min="7927" max="7930" width="2.7109375" style="1" customWidth="1"/>
    <col min="7931" max="7931" width="3.28515625" style="1" customWidth="1"/>
    <col min="7932" max="7932" width="3.140625" style="1" customWidth="1"/>
    <col min="7933" max="7934" width="2.7109375" style="1" customWidth="1"/>
    <col min="7935" max="7936" width="0.85546875" style="1" customWidth="1"/>
    <col min="7937" max="7937" width="1" style="1" customWidth="1"/>
    <col min="7938" max="7940" width="10.85546875" style="1" customWidth="1"/>
    <col min="7941" max="7941" width="3.85546875" style="1" customWidth="1"/>
    <col min="7942" max="7942" width="7" style="1" customWidth="1"/>
    <col min="7943" max="7943" width="6.85546875" style="1" customWidth="1"/>
    <col min="7944" max="7944" width="4" style="1" customWidth="1"/>
    <col min="7945" max="7952" width="10.85546875" style="1" customWidth="1"/>
    <col min="7953" max="7953" width="0.5703125" style="1" customWidth="1"/>
    <col min="7954" max="8152" width="11.42578125" style="1"/>
    <col min="8153" max="8153" width="2.85546875" style="1" customWidth="1"/>
    <col min="8154" max="8157" width="2.7109375" style="1" customWidth="1"/>
    <col min="8158" max="8158" width="2.85546875" style="1" customWidth="1"/>
    <col min="8159" max="8161" width="2.7109375" style="1" customWidth="1"/>
    <col min="8162" max="8162" width="2.42578125" style="1" customWidth="1"/>
    <col min="8163" max="8163" width="0.28515625" style="1" customWidth="1"/>
    <col min="8164" max="8164" width="1" style="1" customWidth="1"/>
    <col min="8165" max="8165" width="1.5703125" style="1" customWidth="1"/>
    <col min="8166" max="8178" width="2.7109375" style="1" customWidth="1"/>
    <col min="8179" max="8179" width="2.42578125" style="1" customWidth="1"/>
    <col min="8180" max="8180" width="0.28515625" style="1" customWidth="1"/>
    <col min="8181" max="8181" width="1.85546875" style="1" customWidth="1"/>
    <col min="8182" max="8182" width="0.85546875" style="1" customWidth="1"/>
    <col min="8183" max="8186" width="2.7109375" style="1" customWidth="1"/>
    <col min="8187" max="8187" width="3.28515625" style="1" customWidth="1"/>
    <col min="8188" max="8188" width="3.140625" style="1" customWidth="1"/>
    <col min="8189" max="8190" width="2.7109375" style="1" customWidth="1"/>
    <col min="8191" max="8192" width="0.85546875" style="1" customWidth="1"/>
    <col min="8193" max="8193" width="1" style="1" customWidth="1"/>
    <col min="8194" max="8196" width="10.85546875" style="1" customWidth="1"/>
    <col min="8197" max="8197" width="3.85546875" style="1" customWidth="1"/>
    <col min="8198" max="8198" width="7" style="1" customWidth="1"/>
    <col min="8199" max="8199" width="6.85546875" style="1" customWidth="1"/>
    <col min="8200" max="8200" width="4" style="1" customWidth="1"/>
    <col min="8201" max="8208" width="10.85546875" style="1" customWidth="1"/>
    <col min="8209" max="8209" width="0.5703125" style="1" customWidth="1"/>
    <col min="8210" max="8408" width="11.42578125" style="1"/>
    <col min="8409" max="8409" width="2.85546875" style="1" customWidth="1"/>
    <col min="8410" max="8413" width="2.7109375" style="1" customWidth="1"/>
    <col min="8414" max="8414" width="2.85546875" style="1" customWidth="1"/>
    <col min="8415" max="8417" width="2.7109375" style="1" customWidth="1"/>
    <col min="8418" max="8418" width="2.42578125" style="1" customWidth="1"/>
    <col min="8419" max="8419" width="0.28515625" style="1" customWidth="1"/>
    <col min="8420" max="8420" width="1" style="1" customWidth="1"/>
    <col min="8421" max="8421" width="1.5703125" style="1" customWidth="1"/>
    <col min="8422" max="8434" width="2.7109375" style="1" customWidth="1"/>
    <col min="8435" max="8435" width="2.42578125" style="1" customWidth="1"/>
    <col min="8436" max="8436" width="0.28515625" style="1" customWidth="1"/>
    <col min="8437" max="8437" width="1.85546875" style="1" customWidth="1"/>
    <col min="8438" max="8438" width="0.85546875" style="1" customWidth="1"/>
    <col min="8439" max="8442" width="2.7109375" style="1" customWidth="1"/>
    <col min="8443" max="8443" width="3.28515625" style="1" customWidth="1"/>
    <col min="8444" max="8444" width="3.140625" style="1" customWidth="1"/>
    <col min="8445" max="8446" width="2.7109375" style="1" customWidth="1"/>
    <col min="8447" max="8448" width="0.85546875" style="1" customWidth="1"/>
    <col min="8449" max="8449" width="1" style="1" customWidth="1"/>
    <col min="8450" max="8452" width="10.85546875" style="1" customWidth="1"/>
    <col min="8453" max="8453" width="3.85546875" style="1" customWidth="1"/>
    <col min="8454" max="8454" width="7" style="1" customWidth="1"/>
    <col min="8455" max="8455" width="6.85546875" style="1" customWidth="1"/>
    <col min="8456" max="8456" width="4" style="1" customWidth="1"/>
    <col min="8457" max="8464" width="10.85546875" style="1" customWidth="1"/>
    <col min="8465" max="8465" width="0.5703125" style="1" customWidth="1"/>
    <col min="8466" max="8664" width="11.42578125" style="1"/>
    <col min="8665" max="8665" width="2.85546875" style="1" customWidth="1"/>
    <col min="8666" max="8669" width="2.7109375" style="1" customWidth="1"/>
    <col min="8670" max="8670" width="2.85546875" style="1" customWidth="1"/>
    <col min="8671" max="8673" width="2.7109375" style="1" customWidth="1"/>
    <col min="8674" max="8674" width="2.42578125" style="1" customWidth="1"/>
    <col min="8675" max="8675" width="0.28515625" style="1" customWidth="1"/>
    <col min="8676" max="8676" width="1" style="1" customWidth="1"/>
    <col min="8677" max="8677" width="1.5703125" style="1" customWidth="1"/>
    <col min="8678" max="8690" width="2.7109375" style="1" customWidth="1"/>
    <col min="8691" max="8691" width="2.42578125" style="1" customWidth="1"/>
    <col min="8692" max="8692" width="0.28515625" style="1" customWidth="1"/>
    <col min="8693" max="8693" width="1.85546875" style="1" customWidth="1"/>
    <col min="8694" max="8694" width="0.85546875" style="1" customWidth="1"/>
    <col min="8695" max="8698" width="2.7109375" style="1" customWidth="1"/>
    <col min="8699" max="8699" width="3.28515625" style="1" customWidth="1"/>
    <col min="8700" max="8700" width="3.140625" style="1" customWidth="1"/>
    <col min="8701" max="8702" width="2.7109375" style="1" customWidth="1"/>
    <col min="8703" max="8704" width="0.85546875" style="1" customWidth="1"/>
    <col min="8705" max="8705" width="1" style="1" customWidth="1"/>
    <col min="8706" max="8708" width="10.85546875" style="1" customWidth="1"/>
    <col min="8709" max="8709" width="3.85546875" style="1" customWidth="1"/>
    <col min="8710" max="8710" width="7" style="1" customWidth="1"/>
    <col min="8711" max="8711" width="6.85546875" style="1" customWidth="1"/>
    <col min="8712" max="8712" width="4" style="1" customWidth="1"/>
    <col min="8713" max="8720" width="10.85546875" style="1" customWidth="1"/>
    <col min="8721" max="8721" width="0.5703125" style="1" customWidth="1"/>
    <col min="8722" max="8920" width="11.42578125" style="1"/>
    <col min="8921" max="8921" width="2.85546875" style="1" customWidth="1"/>
    <col min="8922" max="8925" width="2.7109375" style="1" customWidth="1"/>
    <col min="8926" max="8926" width="2.85546875" style="1" customWidth="1"/>
    <col min="8927" max="8929" width="2.7109375" style="1" customWidth="1"/>
    <col min="8930" max="8930" width="2.42578125" style="1" customWidth="1"/>
    <col min="8931" max="8931" width="0.28515625" style="1" customWidth="1"/>
    <col min="8932" max="8932" width="1" style="1" customWidth="1"/>
    <col min="8933" max="8933" width="1.5703125" style="1" customWidth="1"/>
    <col min="8934" max="8946" width="2.7109375" style="1" customWidth="1"/>
    <col min="8947" max="8947" width="2.42578125" style="1" customWidth="1"/>
    <col min="8948" max="8948" width="0.28515625" style="1" customWidth="1"/>
    <col min="8949" max="8949" width="1.85546875" style="1" customWidth="1"/>
    <col min="8950" max="8950" width="0.85546875" style="1" customWidth="1"/>
    <col min="8951" max="8954" width="2.7109375" style="1" customWidth="1"/>
    <col min="8955" max="8955" width="3.28515625" style="1" customWidth="1"/>
    <col min="8956" max="8956" width="3.140625" style="1" customWidth="1"/>
    <col min="8957" max="8958" width="2.7109375" style="1" customWidth="1"/>
    <col min="8959" max="8960" width="0.85546875" style="1" customWidth="1"/>
    <col min="8961" max="8961" width="1" style="1" customWidth="1"/>
    <col min="8962" max="8964" width="10.85546875" style="1" customWidth="1"/>
    <col min="8965" max="8965" width="3.85546875" style="1" customWidth="1"/>
    <col min="8966" max="8966" width="7" style="1" customWidth="1"/>
    <col min="8967" max="8967" width="6.85546875" style="1" customWidth="1"/>
    <col min="8968" max="8968" width="4" style="1" customWidth="1"/>
    <col min="8969" max="8976" width="10.85546875" style="1" customWidth="1"/>
    <col min="8977" max="8977" width="0.5703125" style="1" customWidth="1"/>
    <col min="8978" max="9176" width="11.42578125" style="1"/>
    <col min="9177" max="9177" width="2.85546875" style="1" customWidth="1"/>
    <col min="9178" max="9181" width="2.7109375" style="1" customWidth="1"/>
    <col min="9182" max="9182" width="2.85546875" style="1" customWidth="1"/>
    <col min="9183" max="9185" width="2.7109375" style="1" customWidth="1"/>
    <col min="9186" max="9186" width="2.42578125" style="1" customWidth="1"/>
    <col min="9187" max="9187" width="0.28515625" style="1" customWidth="1"/>
    <col min="9188" max="9188" width="1" style="1" customWidth="1"/>
    <col min="9189" max="9189" width="1.5703125" style="1" customWidth="1"/>
    <col min="9190" max="9202" width="2.7109375" style="1" customWidth="1"/>
    <col min="9203" max="9203" width="2.42578125" style="1" customWidth="1"/>
    <col min="9204" max="9204" width="0.28515625" style="1" customWidth="1"/>
    <col min="9205" max="9205" width="1.85546875" style="1" customWidth="1"/>
    <col min="9206" max="9206" width="0.85546875" style="1" customWidth="1"/>
    <col min="9207" max="9210" width="2.7109375" style="1" customWidth="1"/>
    <col min="9211" max="9211" width="3.28515625" style="1" customWidth="1"/>
    <col min="9212" max="9212" width="3.140625" style="1" customWidth="1"/>
    <col min="9213" max="9214" width="2.7109375" style="1" customWidth="1"/>
    <col min="9215" max="9216" width="0.85546875" style="1" customWidth="1"/>
    <col min="9217" max="9217" width="1" style="1" customWidth="1"/>
    <col min="9218" max="9220" width="10.85546875" style="1" customWidth="1"/>
    <col min="9221" max="9221" width="3.85546875" style="1" customWidth="1"/>
    <col min="9222" max="9222" width="7" style="1" customWidth="1"/>
    <col min="9223" max="9223" width="6.85546875" style="1" customWidth="1"/>
    <col min="9224" max="9224" width="4" style="1" customWidth="1"/>
    <col min="9225" max="9232" width="10.85546875" style="1" customWidth="1"/>
    <col min="9233" max="9233" width="0.5703125" style="1" customWidth="1"/>
    <col min="9234" max="9432" width="11.42578125" style="1"/>
    <col min="9433" max="9433" width="2.85546875" style="1" customWidth="1"/>
    <col min="9434" max="9437" width="2.7109375" style="1" customWidth="1"/>
    <col min="9438" max="9438" width="2.85546875" style="1" customWidth="1"/>
    <col min="9439" max="9441" width="2.7109375" style="1" customWidth="1"/>
    <col min="9442" max="9442" width="2.42578125" style="1" customWidth="1"/>
    <col min="9443" max="9443" width="0.28515625" style="1" customWidth="1"/>
    <col min="9444" max="9444" width="1" style="1" customWidth="1"/>
    <col min="9445" max="9445" width="1.5703125" style="1" customWidth="1"/>
    <col min="9446" max="9458" width="2.7109375" style="1" customWidth="1"/>
    <col min="9459" max="9459" width="2.42578125" style="1" customWidth="1"/>
    <col min="9460" max="9460" width="0.28515625" style="1" customWidth="1"/>
    <col min="9461" max="9461" width="1.85546875" style="1" customWidth="1"/>
    <col min="9462" max="9462" width="0.85546875" style="1" customWidth="1"/>
    <col min="9463" max="9466" width="2.7109375" style="1" customWidth="1"/>
    <col min="9467" max="9467" width="3.28515625" style="1" customWidth="1"/>
    <col min="9468" max="9468" width="3.140625" style="1" customWidth="1"/>
    <col min="9469" max="9470" width="2.7109375" style="1" customWidth="1"/>
    <col min="9471" max="9472" width="0.85546875" style="1" customWidth="1"/>
    <col min="9473" max="9473" width="1" style="1" customWidth="1"/>
    <col min="9474" max="9476" width="10.85546875" style="1" customWidth="1"/>
    <col min="9477" max="9477" width="3.85546875" style="1" customWidth="1"/>
    <col min="9478" max="9478" width="7" style="1" customWidth="1"/>
    <col min="9479" max="9479" width="6.85546875" style="1" customWidth="1"/>
    <col min="9480" max="9480" width="4" style="1" customWidth="1"/>
    <col min="9481" max="9488" width="10.85546875" style="1" customWidth="1"/>
    <col min="9489" max="9489" width="0.5703125" style="1" customWidth="1"/>
    <col min="9490" max="9688" width="11.42578125" style="1"/>
    <col min="9689" max="9689" width="2.85546875" style="1" customWidth="1"/>
    <col min="9690" max="9693" width="2.7109375" style="1" customWidth="1"/>
    <col min="9694" max="9694" width="2.85546875" style="1" customWidth="1"/>
    <col min="9695" max="9697" width="2.7109375" style="1" customWidth="1"/>
    <col min="9698" max="9698" width="2.42578125" style="1" customWidth="1"/>
    <col min="9699" max="9699" width="0.28515625" style="1" customWidth="1"/>
    <col min="9700" max="9700" width="1" style="1" customWidth="1"/>
    <col min="9701" max="9701" width="1.5703125" style="1" customWidth="1"/>
    <col min="9702" max="9714" width="2.7109375" style="1" customWidth="1"/>
    <col min="9715" max="9715" width="2.42578125" style="1" customWidth="1"/>
    <col min="9716" max="9716" width="0.28515625" style="1" customWidth="1"/>
    <col min="9717" max="9717" width="1.85546875" style="1" customWidth="1"/>
    <col min="9718" max="9718" width="0.85546875" style="1" customWidth="1"/>
    <col min="9719" max="9722" width="2.7109375" style="1" customWidth="1"/>
    <col min="9723" max="9723" width="3.28515625" style="1" customWidth="1"/>
    <col min="9724" max="9724" width="3.140625" style="1" customWidth="1"/>
    <col min="9725" max="9726" width="2.7109375" style="1" customWidth="1"/>
    <col min="9727" max="9728" width="0.85546875" style="1" customWidth="1"/>
    <col min="9729" max="9729" width="1" style="1" customWidth="1"/>
    <col min="9730" max="9732" width="10.85546875" style="1" customWidth="1"/>
    <col min="9733" max="9733" width="3.85546875" style="1" customWidth="1"/>
    <col min="9734" max="9734" width="7" style="1" customWidth="1"/>
    <col min="9735" max="9735" width="6.85546875" style="1" customWidth="1"/>
    <col min="9736" max="9736" width="4" style="1" customWidth="1"/>
    <col min="9737" max="9744" width="10.85546875" style="1" customWidth="1"/>
    <col min="9745" max="9745" width="0.5703125" style="1" customWidth="1"/>
    <col min="9746" max="9944" width="11.42578125" style="1"/>
    <col min="9945" max="9945" width="2.85546875" style="1" customWidth="1"/>
    <col min="9946" max="9949" width="2.7109375" style="1" customWidth="1"/>
    <col min="9950" max="9950" width="2.85546875" style="1" customWidth="1"/>
    <col min="9951" max="9953" width="2.7109375" style="1" customWidth="1"/>
    <col min="9954" max="9954" width="2.42578125" style="1" customWidth="1"/>
    <col min="9955" max="9955" width="0.28515625" style="1" customWidth="1"/>
    <col min="9956" max="9956" width="1" style="1" customWidth="1"/>
    <col min="9957" max="9957" width="1.5703125" style="1" customWidth="1"/>
    <col min="9958" max="9970" width="2.7109375" style="1" customWidth="1"/>
    <col min="9971" max="9971" width="2.42578125" style="1" customWidth="1"/>
    <col min="9972" max="9972" width="0.28515625" style="1" customWidth="1"/>
    <col min="9973" max="9973" width="1.85546875" style="1" customWidth="1"/>
    <col min="9974" max="9974" width="0.85546875" style="1" customWidth="1"/>
    <col min="9975" max="9978" width="2.7109375" style="1" customWidth="1"/>
    <col min="9979" max="9979" width="3.28515625" style="1" customWidth="1"/>
    <col min="9980" max="9980" width="3.140625" style="1" customWidth="1"/>
    <col min="9981" max="9982" width="2.7109375" style="1" customWidth="1"/>
    <col min="9983" max="9984" width="0.85546875" style="1" customWidth="1"/>
    <col min="9985" max="9985" width="1" style="1" customWidth="1"/>
    <col min="9986" max="9988" width="10.85546875" style="1" customWidth="1"/>
    <col min="9989" max="9989" width="3.85546875" style="1" customWidth="1"/>
    <col min="9990" max="9990" width="7" style="1" customWidth="1"/>
    <col min="9991" max="9991" width="6.85546875" style="1" customWidth="1"/>
    <col min="9992" max="9992" width="4" style="1" customWidth="1"/>
    <col min="9993" max="10000" width="10.85546875" style="1" customWidth="1"/>
    <col min="10001" max="10001" width="0.5703125" style="1" customWidth="1"/>
    <col min="10002" max="10200" width="11.42578125" style="1"/>
    <col min="10201" max="10201" width="2.85546875" style="1" customWidth="1"/>
    <col min="10202" max="10205" width="2.7109375" style="1" customWidth="1"/>
    <col min="10206" max="10206" width="2.85546875" style="1" customWidth="1"/>
    <col min="10207" max="10209" width="2.7109375" style="1" customWidth="1"/>
    <col min="10210" max="10210" width="2.42578125" style="1" customWidth="1"/>
    <col min="10211" max="10211" width="0.28515625" style="1" customWidth="1"/>
    <col min="10212" max="10212" width="1" style="1" customWidth="1"/>
    <col min="10213" max="10213" width="1.5703125" style="1" customWidth="1"/>
    <col min="10214" max="10226" width="2.7109375" style="1" customWidth="1"/>
    <col min="10227" max="10227" width="2.42578125" style="1" customWidth="1"/>
    <col min="10228" max="10228" width="0.28515625" style="1" customWidth="1"/>
    <col min="10229" max="10229" width="1.85546875" style="1" customWidth="1"/>
    <col min="10230" max="10230" width="0.85546875" style="1" customWidth="1"/>
    <col min="10231" max="10234" width="2.7109375" style="1" customWidth="1"/>
    <col min="10235" max="10235" width="3.28515625" style="1" customWidth="1"/>
    <col min="10236" max="10236" width="3.140625" style="1" customWidth="1"/>
    <col min="10237" max="10238" width="2.7109375" style="1" customWidth="1"/>
    <col min="10239" max="10240" width="0.85546875" style="1" customWidth="1"/>
    <col min="10241" max="10241" width="1" style="1" customWidth="1"/>
    <col min="10242" max="10244" width="10.85546875" style="1" customWidth="1"/>
    <col min="10245" max="10245" width="3.85546875" style="1" customWidth="1"/>
    <col min="10246" max="10246" width="7" style="1" customWidth="1"/>
    <col min="10247" max="10247" width="6.85546875" style="1" customWidth="1"/>
    <col min="10248" max="10248" width="4" style="1" customWidth="1"/>
    <col min="10249" max="10256" width="10.85546875" style="1" customWidth="1"/>
    <col min="10257" max="10257" width="0.5703125" style="1" customWidth="1"/>
    <col min="10258" max="10456" width="11.42578125" style="1"/>
    <col min="10457" max="10457" width="2.85546875" style="1" customWidth="1"/>
    <col min="10458" max="10461" width="2.7109375" style="1" customWidth="1"/>
    <col min="10462" max="10462" width="2.85546875" style="1" customWidth="1"/>
    <col min="10463" max="10465" width="2.7109375" style="1" customWidth="1"/>
    <col min="10466" max="10466" width="2.42578125" style="1" customWidth="1"/>
    <col min="10467" max="10467" width="0.28515625" style="1" customWidth="1"/>
    <col min="10468" max="10468" width="1" style="1" customWidth="1"/>
    <col min="10469" max="10469" width="1.5703125" style="1" customWidth="1"/>
    <col min="10470" max="10482" width="2.7109375" style="1" customWidth="1"/>
    <col min="10483" max="10483" width="2.42578125" style="1" customWidth="1"/>
    <col min="10484" max="10484" width="0.28515625" style="1" customWidth="1"/>
    <col min="10485" max="10485" width="1.85546875" style="1" customWidth="1"/>
    <col min="10486" max="10486" width="0.85546875" style="1" customWidth="1"/>
    <col min="10487" max="10490" width="2.7109375" style="1" customWidth="1"/>
    <col min="10491" max="10491" width="3.28515625" style="1" customWidth="1"/>
    <col min="10492" max="10492" width="3.140625" style="1" customWidth="1"/>
    <col min="10493" max="10494" width="2.7109375" style="1" customWidth="1"/>
    <col min="10495" max="10496" width="0.85546875" style="1" customWidth="1"/>
    <col min="10497" max="10497" width="1" style="1" customWidth="1"/>
    <col min="10498" max="10500" width="10.85546875" style="1" customWidth="1"/>
    <col min="10501" max="10501" width="3.85546875" style="1" customWidth="1"/>
    <col min="10502" max="10502" width="7" style="1" customWidth="1"/>
    <col min="10503" max="10503" width="6.85546875" style="1" customWidth="1"/>
    <col min="10504" max="10504" width="4" style="1" customWidth="1"/>
    <col min="10505" max="10512" width="10.85546875" style="1" customWidth="1"/>
    <col min="10513" max="10513" width="0.5703125" style="1" customWidth="1"/>
    <col min="10514" max="10712" width="11.42578125" style="1"/>
    <col min="10713" max="10713" width="2.85546875" style="1" customWidth="1"/>
    <col min="10714" max="10717" width="2.7109375" style="1" customWidth="1"/>
    <col min="10718" max="10718" width="2.85546875" style="1" customWidth="1"/>
    <col min="10719" max="10721" width="2.7109375" style="1" customWidth="1"/>
    <col min="10722" max="10722" width="2.42578125" style="1" customWidth="1"/>
    <col min="10723" max="10723" width="0.28515625" style="1" customWidth="1"/>
    <col min="10724" max="10724" width="1" style="1" customWidth="1"/>
    <col min="10725" max="10725" width="1.5703125" style="1" customWidth="1"/>
    <col min="10726" max="10738" width="2.7109375" style="1" customWidth="1"/>
    <col min="10739" max="10739" width="2.42578125" style="1" customWidth="1"/>
    <col min="10740" max="10740" width="0.28515625" style="1" customWidth="1"/>
    <col min="10741" max="10741" width="1.85546875" style="1" customWidth="1"/>
    <col min="10742" max="10742" width="0.85546875" style="1" customWidth="1"/>
    <col min="10743" max="10746" width="2.7109375" style="1" customWidth="1"/>
    <col min="10747" max="10747" width="3.28515625" style="1" customWidth="1"/>
    <col min="10748" max="10748" width="3.140625" style="1" customWidth="1"/>
    <col min="10749" max="10750" width="2.7109375" style="1" customWidth="1"/>
    <col min="10751" max="10752" width="0.85546875" style="1" customWidth="1"/>
    <col min="10753" max="10753" width="1" style="1" customWidth="1"/>
    <col min="10754" max="10756" width="10.85546875" style="1" customWidth="1"/>
    <col min="10757" max="10757" width="3.85546875" style="1" customWidth="1"/>
    <col min="10758" max="10758" width="7" style="1" customWidth="1"/>
    <col min="10759" max="10759" width="6.85546875" style="1" customWidth="1"/>
    <col min="10760" max="10760" width="4" style="1" customWidth="1"/>
    <col min="10761" max="10768" width="10.85546875" style="1" customWidth="1"/>
    <col min="10769" max="10769" width="0.5703125" style="1" customWidth="1"/>
    <col min="10770" max="10968" width="11.42578125" style="1"/>
    <col min="10969" max="10969" width="2.85546875" style="1" customWidth="1"/>
    <col min="10970" max="10973" width="2.7109375" style="1" customWidth="1"/>
    <col min="10974" max="10974" width="2.85546875" style="1" customWidth="1"/>
    <col min="10975" max="10977" width="2.7109375" style="1" customWidth="1"/>
    <col min="10978" max="10978" width="2.42578125" style="1" customWidth="1"/>
    <col min="10979" max="10979" width="0.28515625" style="1" customWidth="1"/>
    <col min="10980" max="10980" width="1" style="1" customWidth="1"/>
    <col min="10981" max="10981" width="1.5703125" style="1" customWidth="1"/>
    <col min="10982" max="10994" width="2.7109375" style="1" customWidth="1"/>
    <col min="10995" max="10995" width="2.42578125" style="1" customWidth="1"/>
    <col min="10996" max="10996" width="0.28515625" style="1" customWidth="1"/>
    <col min="10997" max="10997" width="1.85546875" style="1" customWidth="1"/>
    <col min="10998" max="10998" width="0.85546875" style="1" customWidth="1"/>
    <col min="10999" max="11002" width="2.7109375" style="1" customWidth="1"/>
    <col min="11003" max="11003" width="3.28515625" style="1" customWidth="1"/>
    <col min="11004" max="11004" width="3.140625" style="1" customWidth="1"/>
    <col min="11005" max="11006" width="2.7109375" style="1" customWidth="1"/>
    <col min="11007" max="11008" width="0.85546875" style="1" customWidth="1"/>
    <col min="11009" max="11009" width="1" style="1" customWidth="1"/>
    <col min="11010" max="11012" width="10.85546875" style="1" customWidth="1"/>
    <col min="11013" max="11013" width="3.85546875" style="1" customWidth="1"/>
    <col min="11014" max="11014" width="7" style="1" customWidth="1"/>
    <col min="11015" max="11015" width="6.85546875" style="1" customWidth="1"/>
    <col min="11016" max="11016" width="4" style="1" customWidth="1"/>
    <col min="11017" max="11024" width="10.85546875" style="1" customWidth="1"/>
    <col min="11025" max="11025" width="0.5703125" style="1" customWidth="1"/>
    <col min="11026" max="11224" width="11.42578125" style="1"/>
    <col min="11225" max="11225" width="2.85546875" style="1" customWidth="1"/>
    <col min="11226" max="11229" width="2.7109375" style="1" customWidth="1"/>
    <col min="11230" max="11230" width="2.85546875" style="1" customWidth="1"/>
    <col min="11231" max="11233" width="2.7109375" style="1" customWidth="1"/>
    <col min="11234" max="11234" width="2.42578125" style="1" customWidth="1"/>
    <col min="11235" max="11235" width="0.28515625" style="1" customWidth="1"/>
    <col min="11236" max="11236" width="1" style="1" customWidth="1"/>
    <col min="11237" max="11237" width="1.5703125" style="1" customWidth="1"/>
    <col min="11238" max="11250" width="2.7109375" style="1" customWidth="1"/>
    <col min="11251" max="11251" width="2.42578125" style="1" customWidth="1"/>
    <col min="11252" max="11252" width="0.28515625" style="1" customWidth="1"/>
    <col min="11253" max="11253" width="1.85546875" style="1" customWidth="1"/>
    <col min="11254" max="11254" width="0.85546875" style="1" customWidth="1"/>
    <col min="11255" max="11258" width="2.7109375" style="1" customWidth="1"/>
    <col min="11259" max="11259" width="3.28515625" style="1" customWidth="1"/>
    <col min="11260" max="11260" width="3.140625" style="1" customWidth="1"/>
    <col min="11261" max="11262" width="2.7109375" style="1" customWidth="1"/>
    <col min="11263" max="11264" width="0.85546875" style="1" customWidth="1"/>
    <col min="11265" max="11265" width="1" style="1" customWidth="1"/>
    <col min="11266" max="11268" width="10.85546875" style="1" customWidth="1"/>
    <col min="11269" max="11269" width="3.85546875" style="1" customWidth="1"/>
    <col min="11270" max="11270" width="7" style="1" customWidth="1"/>
    <col min="11271" max="11271" width="6.85546875" style="1" customWidth="1"/>
    <col min="11272" max="11272" width="4" style="1" customWidth="1"/>
    <col min="11273" max="11280" width="10.85546875" style="1" customWidth="1"/>
    <col min="11281" max="11281" width="0.5703125" style="1" customWidth="1"/>
    <col min="11282" max="11480" width="11.42578125" style="1"/>
    <col min="11481" max="11481" width="2.85546875" style="1" customWidth="1"/>
    <col min="11482" max="11485" width="2.7109375" style="1" customWidth="1"/>
    <col min="11486" max="11486" width="2.85546875" style="1" customWidth="1"/>
    <col min="11487" max="11489" width="2.7109375" style="1" customWidth="1"/>
    <col min="11490" max="11490" width="2.42578125" style="1" customWidth="1"/>
    <col min="11491" max="11491" width="0.28515625" style="1" customWidth="1"/>
    <col min="11492" max="11492" width="1" style="1" customWidth="1"/>
    <col min="11493" max="11493" width="1.5703125" style="1" customWidth="1"/>
    <col min="11494" max="11506" width="2.7109375" style="1" customWidth="1"/>
    <col min="11507" max="11507" width="2.42578125" style="1" customWidth="1"/>
    <col min="11508" max="11508" width="0.28515625" style="1" customWidth="1"/>
    <col min="11509" max="11509" width="1.85546875" style="1" customWidth="1"/>
    <col min="11510" max="11510" width="0.85546875" style="1" customWidth="1"/>
    <col min="11511" max="11514" width="2.7109375" style="1" customWidth="1"/>
    <col min="11515" max="11515" width="3.28515625" style="1" customWidth="1"/>
    <col min="11516" max="11516" width="3.140625" style="1" customWidth="1"/>
    <col min="11517" max="11518" width="2.7109375" style="1" customWidth="1"/>
    <col min="11519" max="11520" width="0.85546875" style="1" customWidth="1"/>
    <col min="11521" max="11521" width="1" style="1" customWidth="1"/>
    <col min="11522" max="11524" width="10.85546875" style="1" customWidth="1"/>
    <col min="11525" max="11525" width="3.85546875" style="1" customWidth="1"/>
    <col min="11526" max="11526" width="7" style="1" customWidth="1"/>
    <col min="11527" max="11527" width="6.85546875" style="1" customWidth="1"/>
    <col min="11528" max="11528" width="4" style="1" customWidth="1"/>
    <col min="11529" max="11536" width="10.85546875" style="1" customWidth="1"/>
    <col min="11537" max="11537" width="0.5703125" style="1" customWidth="1"/>
    <col min="11538" max="11736" width="11.42578125" style="1"/>
    <col min="11737" max="11737" width="2.85546875" style="1" customWidth="1"/>
    <col min="11738" max="11741" width="2.7109375" style="1" customWidth="1"/>
    <col min="11742" max="11742" width="2.85546875" style="1" customWidth="1"/>
    <col min="11743" max="11745" width="2.7109375" style="1" customWidth="1"/>
    <col min="11746" max="11746" width="2.42578125" style="1" customWidth="1"/>
    <col min="11747" max="11747" width="0.28515625" style="1" customWidth="1"/>
    <col min="11748" max="11748" width="1" style="1" customWidth="1"/>
    <col min="11749" max="11749" width="1.5703125" style="1" customWidth="1"/>
    <col min="11750" max="11762" width="2.7109375" style="1" customWidth="1"/>
    <col min="11763" max="11763" width="2.42578125" style="1" customWidth="1"/>
    <col min="11764" max="11764" width="0.28515625" style="1" customWidth="1"/>
    <col min="11765" max="11765" width="1.85546875" style="1" customWidth="1"/>
    <col min="11766" max="11766" width="0.85546875" style="1" customWidth="1"/>
    <col min="11767" max="11770" width="2.7109375" style="1" customWidth="1"/>
    <col min="11771" max="11771" width="3.28515625" style="1" customWidth="1"/>
    <col min="11772" max="11772" width="3.140625" style="1" customWidth="1"/>
    <col min="11773" max="11774" width="2.7109375" style="1" customWidth="1"/>
    <col min="11775" max="11776" width="0.85546875" style="1" customWidth="1"/>
    <col min="11777" max="11777" width="1" style="1" customWidth="1"/>
    <col min="11778" max="11780" width="10.85546875" style="1" customWidth="1"/>
    <col min="11781" max="11781" width="3.85546875" style="1" customWidth="1"/>
    <col min="11782" max="11782" width="7" style="1" customWidth="1"/>
    <col min="11783" max="11783" width="6.85546875" style="1" customWidth="1"/>
    <col min="11784" max="11784" width="4" style="1" customWidth="1"/>
    <col min="11785" max="11792" width="10.85546875" style="1" customWidth="1"/>
    <col min="11793" max="11793" width="0.5703125" style="1" customWidth="1"/>
    <col min="11794" max="11992" width="11.42578125" style="1"/>
    <col min="11993" max="11993" width="2.85546875" style="1" customWidth="1"/>
    <col min="11994" max="11997" width="2.7109375" style="1" customWidth="1"/>
    <col min="11998" max="11998" width="2.85546875" style="1" customWidth="1"/>
    <col min="11999" max="12001" width="2.7109375" style="1" customWidth="1"/>
    <col min="12002" max="12002" width="2.42578125" style="1" customWidth="1"/>
    <col min="12003" max="12003" width="0.28515625" style="1" customWidth="1"/>
    <col min="12004" max="12004" width="1" style="1" customWidth="1"/>
    <col min="12005" max="12005" width="1.5703125" style="1" customWidth="1"/>
    <col min="12006" max="12018" width="2.7109375" style="1" customWidth="1"/>
    <col min="12019" max="12019" width="2.42578125" style="1" customWidth="1"/>
    <col min="12020" max="12020" width="0.28515625" style="1" customWidth="1"/>
    <col min="12021" max="12021" width="1.85546875" style="1" customWidth="1"/>
    <col min="12022" max="12022" width="0.85546875" style="1" customWidth="1"/>
    <col min="12023" max="12026" width="2.7109375" style="1" customWidth="1"/>
    <col min="12027" max="12027" width="3.28515625" style="1" customWidth="1"/>
    <col min="12028" max="12028" width="3.140625" style="1" customWidth="1"/>
    <col min="12029" max="12030" width="2.7109375" style="1" customWidth="1"/>
    <col min="12031" max="12032" width="0.85546875" style="1" customWidth="1"/>
    <col min="12033" max="12033" width="1" style="1" customWidth="1"/>
    <col min="12034" max="12036" width="10.85546875" style="1" customWidth="1"/>
    <col min="12037" max="12037" width="3.85546875" style="1" customWidth="1"/>
    <col min="12038" max="12038" width="7" style="1" customWidth="1"/>
    <col min="12039" max="12039" width="6.85546875" style="1" customWidth="1"/>
    <col min="12040" max="12040" width="4" style="1" customWidth="1"/>
    <col min="12041" max="12048" width="10.85546875" style="1" customWidth="1"/>
    <col min="12049" max="12049" width="0.5703125" style="1" customWidth="1"/>
    <col min="12050" max="12248" width="11.42578125" style="1"/>
    <col min="12249" max="12249" width="2.85546875" style="1" customWidth="1"/>
    <col min="12250" max="12253" width="2.7109375" style="1" customWidth="1"/>
    <col min="12254" max="12254" width="2.85546875" style="1" customWidth="1"/>
    <col min="12255" max="12257" width="2.7109375" style="1" customWidth="1"/>
    <col min="12258" max="12258" width="2.42578125" style="1" customWidth="1"/>
    <col min="12259" max="12259" width="0.28515625" style="1" customWidth="1"/>
    <col min="12260" max="12260" width="1" style="1" customWidth="1"/>
    <col min="12261" max="12261" width="1.5703125" style="1" customWidth="1"/>
    <col min="12262" max="12274" width="2.7109375" style="1" customWidth="1"/>
    <col min="12275" max="12275" width="2.42578125" style="1" customWidth="1"/>
    <col min="12276" max="12276" width="0.28515625" style="1" customWidth="1"/>
    <col min="12277" max="12277" width="1.85546875" style="1" customWidth="1"/>
    <col min="12278" max="12278" width="0.85546875" style="1" customWidth="1"/>
    <col min="12279" max="12282" width="2.7109375" style="1" customWidth="1"/>
    <col min="12283" max="12283" width="3.28515625" style="1" customWidth="1"/>
    <col min="12284" max="12284" width="3.140625" style="1" customWidth="1"/>
    <col min="12285" max="12286" width="2.7109375" style="1" customWidth="1"/>
    <col min="12287" max="12288" width="0.85546875" style="1" customWidth="1"/>
    <col min="12289" max="12289" width="1" style="1" customWidth="1"/>
    <col min="12290" max="12292" width="10.85546875" style="1" customWidth="1"/>
    <col min="12293" max="12293" width="3.85546875" style="1" customWidth="1"/>
    <col min="12294" max="12294" width="7" style="1" customWidth="1"/>
    <col min="12295" max="12295" width="6.85546875" style="1" customWidth="1"/>
    <col min="12296" max="12296" width="4" style="1" customWidth="1"/>
    <col min="12297" max="12304" width="10.85546875" style="1" customWidth="1"/>
    <col min="12305" max="12305" width="0.5703125" style="1" customWidth="1"/>
    <col min="12306" max="12504" width="11.42578125" style="1"/>
    <col min="12505" max="12505" width="2.85546875" style="1" customWidth="1"/>
    <col min="12506" max="12509" width="2.7109375" style="1" customWidth="1"/>
    <col min="12510" max="12510" width="2.85546875" style="1" customWidth="1"/>
    <col min="12511" max="12513" width="2.7109375" style="1" customWidth="1"/>
    <col min="12514" max="12514" width="2.42578125" style="1" customWidth="1"/>
    <col min="12515" max="12515" width="0.28515625" style="1" customWidth="1"/>
    <col min="12516" max="12516" width="1" style="1" customWidth="1"/>
    <col min="12517" max="12517" width="1.5703125" style="1" customWidth="1"/>
    <col min="12518" max="12530" width="2.7109375" style="1" customWidth="1"/>
    <col min="12531" max="12531" width="2.42578125" style="1" customWidth="1"/>
    <col min="12532" max="12532" width="0.28515625" style="1" customWidth="1"/>
    <col min="12533" max="12533" width="1.85546875" style="1" customWidth="1"/>
    <col min="12534" max="12534" width="0.85546875" style="1" customWidth="1"/>
    <col min="12535" max="12538" width="2.7109375" style="1" customWidth="1"/>
    <col min="12539" max="12539" width="3.28515625" style="1" customWidth="1"/>
    <col min="12540" max="12540" width="3.140625" style="1" customWidth="1"/>
    <col min="12541" max="12542" width="2.7109375" style="1" customWidth="1"/>
    <col min="12543" max="12544" width="0.85546875" style="1" customWidth="1"/>
    <col min="12545" max="12545" width="1" style="1" customWidth="1"/>
    <col min="12546" max="12548" width="10.85546875" style="1" customWidth="1"/>
    <col min="12549" max="12549" width="3.85546875" style="1" customWidth="1"/>
    <col min="12550" max="12550" width="7" style="1" customWidth="1"/>
    <col min="12551" max="12551" width="6.85546875" style="1" customWidth="1"/>
    <col min="12552" max="12552" width="4" style="1" customWidth="1"/>
    <col min="12553" max="12560" width="10.85546875" style="1" customWidth="1"/>
    <col min="12561" max="12561" width="0.5703125" style="1" customWidth="1"/>
    <col min="12562" max="12760" width="11.42578125" style="1"/>
    <col min="12761" max="12761" width="2.85546875" style="1" customWidth="1"/>
    <col min="12762" max="12765" width="2.7109375" style="1" customWidth="1"/>
    <col min="12766" max="12766" width="2.85546875" style="1" customWidth="1"/>
    <col min="12767" max="12769" width="2.7109375" style="1" customWidth="1"/>
    <col min="12770" max="12770" width="2.42578125" style="1" customWidth="1"/>
    <col min="12771" max="12771" width="0.28515625" style="1" customWidth="1"/>
    <col min="12772" max="12772" width="1" style="1" customWidth="1"/>
    <col min="12773" max="12773" width="1.5703125" style="1" customWidth="1"/>
    <col min="12774" max="12786" width="2.7109375" style="1" customWidth="1"/>
    <col min="12787" max="12787" width="2.42578125" style="1" customWidth="1"/>
    <col min="12788" max="12788" width="0.28515625" style="1" customWidth="1"/>
    <col min="12789" max="12789" width="1.85546875" style="1" customWidth="1"/>
    <col min="12790" max="12790" width="0.85546875" style="1" customWidth="1"/>
    <col min="12791" max="12794" width="2.7109375" style="1" customWidth="1"/>
    <col min="12795" max="12795" width="3.28515625" style="1" customWidth="1"/>
    <col min="12796" max="12796" width="3.140625" style="1" customWidth="1"/>
    <col min="12797" max="12798" width="2.7109375" style="1" customWidth="1"/>
    <col min="12799" max="12800" width="0.85546875" style="1" customWidth="1"/>
    <col min="12801" max="12801" width="1" style="1" customWidth="1"/>
    <col min="12802" max="12804" width="10.85546875" style="1" customWidth="1"/>
    <col min="12805" max="12805" width="3.85546875" style="1" customWidth="1"/>
    <col min="12806" max="12806" width="7" style="1" customWidth="1"/>
    <col min="12807" max="12807" width="6.85546875" style="1" customWidth="1"/>
    <col min="12808" max="12808" width="4" style="1" customWidth="1"/>
    <col min="12809" max="12816" width="10.85546875" style="1" customWidth="1"/>
    <col min="12817" max="12817" width="0.5703125" style="1" customWidth="1"/>
    <col min="12818" max="13016" width="11.42578125" style="1"/>
    <col min="13017" max="13017" width="2.85546875" style="1" customWidth="1"/>
    <col min="13018" max="13021" width="2.7109375" style="1" customWidth="1"/>
    <col min="13022" max="13022" width="2.85546875" style="1" customWidth="1"/>
    <col min="13023" max="13025" width="2.7109375" style="1" customWidth="1"/>
    <col min="13026" max="13026" width="2.42578125" style="1" customWidth="1"/>
    <col min="13027" max="13027" width="0.28515625" style="1" customWidth="1"/>
    <col min="13028" max="13028" width="1" style="1" customWidth="1"/>
    <col min="13029" max="13029" width="1.5703125" style="1" customWidth="1"/>
    <col min="13030" max="13042" width="2.7109375" style="1" customWidth="1"/>
    <col min="13043" max="13043" width="2.42578125" style="1" customWidth="1"/>
    <col min="13044" max="13044" width="0.28515625" style="1" customWidth="1"/>
    <col min="13045" max="13045" width="1.85546875" style="1" customWidth="1"/>
    <col min="13046" max="13046" width="0.85546875" style="1" customWidth="1"/>
    <col min="13047" max="13050" width="2.7109375" style="1" customWidth="1"/>
    <col min="13051" max="13051" width="3.28515625" style="1" customWidth="1"/>
    <col min="13052" max="13052" width="3.140625" style="1" customWidth="1"/>
    <col min="13053" max="13054" width="2.7109375" style="1" customWidth="1"/>
    <col min="13055" max="13056" width="0.85546875" style="1" customWidth="1"/>
    <col min="13057" max="13057" width="1" style="1" customWidth="1"/>
    <col min="13058" max="13060" width="10.85546875" style="1" customWidth="1"/>
    <col min="13061" max="13061" width="3.85546875" style="1" customWidth="1"/>
    <col min="13062" max="13062" width="7" style="1" customWidth="1"/>
    <col min="13063" max="13063" width="6.85546875" style="1" customWidth="1"/>
    <col min="13064" max="13064" width="4" style="1" customWidth="1"/>
    <col min="13065" max="13072" width="10.85546875" style="1" customWidth="1"/>
    <col min="13073" max="13073" width="0.5703125" style="1" customWidth="1"/>
    <col min="13074" max="13272" width="11.42578125" style="1"/>
    <col min="13273" max="13273" width="2.85546875" style="1" customWidth="1"/>
    <col min="13274" max="13277" width="2.7109375" style="1" customWidth="1"/>
    <col min="13278" max="13278" width="2.85546875" style="1" customWidth="1"/>
    <col min="13279" max="13281" width="2.7109375" style="1" customWidth="1"/>
    <col min="13282" max="13282" width="2.42578125" style="1" customWidth="1"/>
    <col min="13283" max="13283" width="0.28515625" style="1" customWidth="1"/>
    <col min="13284" max="13284" width="1" style="1" customWidth="1"/>
    <col min="13285" max="13285" width="1.5703125" style="1" customWidth="1"/>
    <col min="13286" max="13298" width="2.7109375" style="1" customWidth="1"/>
    <col min="13299" max="13299" width="2.42578125" style="1" customWidth="1"/>
    <col min="13300" max="13300" width="0.28515625" style="1" customWidth="1"/>
    <col min="13301" max="13301" width="1.85546875" style="1" customWidth="1"/>
    <col min="13302" max="13302" width="0.85546875" style="1" customWidth="1"/>
    <col min="13303" max="13306" width="2.7109375" style="1" customWidth="1"/>
    <col min="13307" max="13307" width="3.28515625" style="1" customWidth="1"/>
    <col min="13308" max="13308" width="3.140625" style="1" customWidth="1"/>
    <col min="13309" max="13310" width="2.7109375" style="1" customWidth="1"/>
    <col min="13311" max="13312" width="0.85546875" style="1" customWidth="1"/>
    <col min="13313" max="13313" width="1" style="1" customWidth="1"/>
    <col min="13314" max="13316" width="10.85546875" style="1" customWidth="1"/>
    <col min="13317" max="13317" width="3.85546875" style="1" customWidth="1"/>
    <col min="13318" max="13318" width="7" style="1" customWidth="1"/>
    <col min="13319" max="13319" width="6.85546875" style="1" customWidth="1"/>
    <col min="13320" max="13320" width="4" style="1" customWidth="1"/>
    <col min="13321" max="13328" width="10.85546875" style="1" customWidth="1"/>
    <col min="13329" max="13329" width="0.5703125" style="1" customWidth="1"/>
    <col min="13330" max="13528" width="11.42578125" style="1"/>
    <col min="13529" max="13529" width="2.85546875" style="1" customWidth="1"/>
    <col min="13530" max="13533" width="2.7109375" style="1" customWidth="1"/>
    <col min="13534" max="13534" width="2.85546875" style="1" customWidth="1"/>
    <col min="13535" max="13537" width="2.7109375" style="1" customWidth="1"/>
    <col min="13538" max="13538" width="2.42578125" style="1" customWidth="1"/>
    <col min="13539" max="13539" width="0.28515625" style="1" customWidth="1"/>
    <col min="13540" max="13540" width="1" style="1" customWidth="1"/>
    <col min="13541" max="13541" width="1.5703125" style="1" customWidth="1"/>
    <col min="13542" max="13554" width="2.7109375" style="1" customWidth="1"/>
    <col min="13555" max="13555" width="2.42578125" style="1" customWidth="1"/>
    <col min="13556" max="13556" width="0.28515625" style="1" customWidth="1"/>
    <col min="13557" max="13557" width="1.85546875" style="1" customWidth="1"/>
    <col min="13558" max="13558" width="0.85546875" style="1" customWidth="1"/>
    <col min="13559" max="13562" width="2.7109375" style="1" customWidth="1"/>
    <col min="13563" max="13563" width="3.28515625" style="1" customWidth="1"/>
    <col min="13564" max="13564" width="3.140625" style="1" customWidth="1"/>
    <col min="13565" max="13566" width="2.7109375" style="1" customWidth="1"/>
    <col min="13567" max="13568" width="0.85546875" style="1" customWidth="1"/>
    <col min="13569" max="13569" width="1" style="1" customWidth="1"/>
    <col min="13570" max="13572" width="10.85546875" style="1" customWidth="1"/>
    <col min="13573" max="13573" width="3.85546875" style="1" customWidth="1"/>
    <col min="13574" max="13574" width="7" style="1" customWidth="1"/>
    <col min="13575" max="13575" width="6.85546875" style="1" customWidth="1"/>
    <col min="13576" max="13576" width="4" style="1" customWidth="1"/>
    <col min="13577" max="13584" width="10.85546875" style="1" customWidth="1"/>
    <col min="13585" max="13585" width="0.5703125" style="1" customWidth="1"/>
    <col min="13586" max="13784" width="11.42578125" style="1"/>
    <col min="13785" max="13785" width="2.85546875" style="1" customWidth="1"/>
    <col min="13786" max="13789" width="2.7109375" style="1" customWidth="1"/>
    <col min="13790" max="13790" width="2.85546875" style="1" customWidth="1"/>
    <col min="13791" max="13793" width="2.7109375" style="1" customWidth="1"/>
    <col min="13794" max="13794" width="2.42578125" style="1" customWidth="1"/>
    <col min="13795" max="13795" width="0.28515625" style="1" customWidth="1"/>
    <col min="13796" max="13796" width="1" style="1" customWidth="1"/>
    <col min="13797" max="13797" width="1.5703125" style="1" customWidth="1"/>
    <col min="13798" max="13810" width="2.7109375" style="1" customWidth="1"/>
    <col min="13811" max="13811" width="2.42578125" style="1" customWidth="1"/>
    <col min="13812" max="13812" width="0.28515625" style="1" customWidth="1"/>
    <col min="13813" max="13813" width="1.85546875" style="1" customWidth="1"/>
    <col min="13814" max="13814" width="0.85546875" style="1" customWidth="1"/>
    <col min="13815" max="13818" width="2.7109375" style="1" customWidth="1"/>
    <col min="13819" max="13819" width="3.28515625" style="1" customWidth="1"/>
    <col min="13820" max="13820" width="3.140625" style="1" customWidth="1"/>
    <col min="13821" max="13822" width="2.7109375" style="1" customWidth="1"/>
    <col min="13823" max="13824" width="0.85546875" style="1" customWidth="1"/>
    <col min="13825" max="13825" width="1" style="1" customWidth="1"/>
    <col min="13826" max="13828" width="10.85546875" style="1" customWidth="1"/>
    <col min="13829" max="13829" width="3.85546875" style="1" customWidth="1"/>
    <col min="13830" max="13830" width="7" style="1" customWidth="1"/>
    <col min="13831" max="13831" width="6.85546875" style="1" customWidth="1"/>
    <col min="13832" max="13832" width="4" style="1" customWidth="1"/>
    <col min="13833" max="13840" width="10.85546875" style="1" customWidth="1"/>
    <col min="13841" max="13841" width="0.5703125" style="1" customWidth="1"/>
    <col min="13842" max="14040" width="11.42578125" style="1"/>
    <col min="14041" max="14041" width="2.85546875" style="1" customWidth="1"/>
    <col min="14042" max="14045" width="2.7109375" style="1" customWidth="1"/>
    <col min="14046" max="14046" width="2.85546875" style="1" customWidth="1"/>
    <col min="14047" max="14049" width="2.7109375" style="1" customWidth="1"/>
    <col min="14050" max="14050" width="2.42578125" style="1" customWidth="1"/>
    <col min="14051" max="14051" width="0.28515625" style="1" customWidth="1"/>
    <col min="14052" max="14052" width="1" style="1" customWidth="1"/>
    <col min="14053" max="14053" width="1.5703125" style="1" customWidth="1"/>
    <col min="14054" max="14066" width="2.7109375" style="1" customWidth="1"/>
    <col min="14067" max="14067" width="2.42578125" style="1" customWidth="1"/>
    <col min="14068" max="14068" width="0.28515625" style="1" customWidth="1"/>
    <col min="14069" max="14069" width="1.85546875" style="1" customWidth="1"/>
    <col min="14070" max="14070" width="0.85546875" style="1" customWidth="1"/>
    <col min="14071" max="14074" width="2.7109375" style="1" customWidth="1"/>
    <col min="14075" max="14075" width="3.28515625" style="1" customWidth="1"/>
    <col min="14076" max="14076" width="3.140625" style="1" customWidth="1"/>
    <col min="14077" max="14078" width="2.7109375" style="1" customWidth="1"/>
    <col min="14079" max="14080" width="0.85546875" style="1" customWidth="1"/>
    <col min="14081" max="14081" width="1" style="1" customWidth="1"/>
    <col min="14082" max="14084" width="10.85546875" style="1" customWidth="1"/>
    <col min="14085" max="14085" width="3.85546875" style="1" customWidth="1"/>
    <col min="14086" max="14086" width="7" style="1" customWidth="1"/>
    <col min="14087" max="14087" width="6.85546875" style="1" customWidth="1"/>
    <col min="14088" max="14088" width="4" style="1" customWidth="1"/>
    <col min="14089" max="14096" width="10.85546875" style="1" customWidth="1"/>
    <col min="14097" max="14097" width="0.5703125" style="1" customWidth="1"/>
    <col min="14098" max="14296" width="11.42578125" style="1"/>
    <col min="14297" max="14297" width="2.85546875" style="1" customWidth="1"/>
    <col min="14298" max="14301" width="2.7109375" style="1" customWidth="1"/>
    <col min="14302" max="14302" width="2.85546875" style="1" customWidth="1"/>
    <col min="14303" max="14305" width="2.7109375" style="1" customWidth="1"/>
    <col min="14306" max="14306" width="2.42578125" style="1" customWidth="1"/>
    <col min="14307" max="14307" width="0.28515625" style="1" customWidth="1"/>
    <col min="14308" max="14308" width="1" style="1" customWidth="1"/>
    <col min="14309" max="14309" width="1.5703125" style="1" customWidth="1"/>
    <col min="14310" max="14322" width="2.7109375" style="1" customWidth="1"/>
    <col min="14323" max="14323" width="2.42578125" style="1" customWidth="1"/>
    <col min="14324" max="14324" width="0.28515625" style="1" customWidth="1"/>
    <col min="14325" max="14325" width="1.85546875" style="1" customWidth="1"/>
    <col min="14326" max="14326" width="0.85546875" style="1" customWidth="1"/>
    <col min="14327" max="14330" width="2.7109375" style="1" customWidth="1"/>
    <col min="14331" max="14331" width="3.28515625" style="1" customWidth="1"/>
    <col min="14332" max="14332" width="3.140625" style="1" customWidth="1"/>
    <col min="14333" max="14334" width="2.7109375" style="1" customWidth="1"/>
    <col min="14335" max="14336" width="0.85546875" style="1" customWidth="1"/>
    <col min="14337" max="14337" width="1" style="1" customWidth="1"/>
    <col min="14338" max="14340" width="10.85546875" style="1" customWidth="1"/>
    <col min="14341" max="14341" width="3.85546875" style="1" customWidth="1"/>
    <col min="14342" max="14342" width="7" style="1" customWidth="1"/>
    <col min="14343" max="14343" width="6.85546875" style="1" customWidth="1"/>
    <col min="14344" max="14344" width="4" style="1" customWidth="1"/>
    <col min="14345" max="14352" width="10.85546875" style="1" customWidth="1"/>
    <col min="14353" max="14353" width="0.5703125" style="1" customWidth="1"/>
    <col min="14354" max="14552" width="11.42578125" style="1"/>
    <col min="14553" max="14553" width="2.85546875" style="1" customWidth="1"/>
    <col min="14554" max="14557" width="2.7109375" style="1" customWidth="1"/>
    <col min="14558" max="14558" width="2.85546875" style="1" customWidth="1"/>
    <col min="14559" max="14561" width="2.7109375" style="1" customWidth="1"/>
    <col min="14562" max="14562" width="2.42578125" style="1" customWidth="1"/>
    <col min="14563" max="14563" width="0.28515625" style="1" customWidth="1"/>
    <col min="14564" max="14564" width="1" style="1" customWidth="1"/>
    <col min="14565" max="14565" width="1.5703125" style="1" customWidth="1"/>
    <col min="14566" max="14578" width="2.7109375" style="1" customWidth="1"/>
    <col min="14579" max="14579" width="2.42578125" style="1" customWidth="1"/>
    <col min="14580" max="14580" width="0.28515625" style="1" customWidth="1"/>
    <col min="14581" max="14581" width="1.85546875" style="1" customWidth="1"/>
    <col min="14582" max="14582" width="0.85546875" style="1" customWidth="1"/>
    <col min="14583" max="14586" width="2.7109375" style="1" customWidth="1"/>
    <col min="14587" max="14587" width="3.28515625" style="1" customWidth="1"/>
    <col min="14588" max="14588" width="3.140625" style="1" customWidth="1"/>
    <col min="14589" max="14590" width="2.7109375" style="1" customWidth="1"/>
    <col min="14591" max="14592" width="0.85546875" style="1" customWidth="1"/>
    <col min="14593" max="14593" width="1" style="1" customWidth="1"/>
    <col min="14594" max="14596" width="10.85546875" style="1" customWidth="1"/>
    <col min="14597" max="14597" width="3.85546875" style="1" customWidth="1"/>
    <col min="14598" max="14598" width="7" style="1" customWidth="1"/>
    <col min="14599" max="14599" width="6.85546875" style="1" customWidth="1"/>
    <col min="14600" max="14600" width="4" style="1" customWidth="1"/>
    <col min="14601" max="14608" width="10.85546875" style="1" customWidth="1"/>
    <col min="14609" max="14609" width="0.5703125" style="1" customWidth="1"/>
    <col min="14610" max="14808" width="11.42578125" style="1"/>
    <col min="14809" max="14809" width="2.85546875" style="1" customWidth="1"/>
    <col min="14810" max="14813" width="2.7109375" style="1" customWidth="1"/>
    <col min="14814" max="14814" width="2.85546875" style="1" customWidth="1"/>
    <col min="14815" max="14817" width="2.7109375" style="1" customWidth="1"/>
    <col min="14818" max="14818" width="2.42578125" style="1" customWidth="1"/>
    <col min="14819" max="14819" width="0.28515625" style="1" customWidth="1"/>
    <col min="14820" max="14820" width="1" style="1" customWidth="1"/>
    <col min="14821" max="14821" width="1.5703125" style="1" customWidth="1"/>
    <col min="14822" max="14834" width="2.7109375" style="1" customWidth="1"/>
    <col min="14835" max="14835" width="2.42578125" style="1" customWidth="1"/>
    <col min="14836" max="14836" width="0.28515625" style="1" customWidth="1"/>
    <col min="14837" max="14837" width="1.85546875" style="1" customWidth="1"/>
    <col min="14838" max="14838" width="0.85546875" style="1" customWidth="1"/>
    <col min="14839" max="14842" width="2.7109375" style="1" customWidth="1"/>
    <col min="14843" max="14843" width="3.28515625" style="1" customWidth="1"/>
    <col min="14844" max="14844" width="3.140625" style="1" customWidth="1"/>
    <col min="14845" max="14846" width="2.7109375" style="1" customWidth="1"/>
    <col min="14847" max="14848" width="0.85546875" style="1" customWidth="1"/>
    <col min="14849" max="14849" width="1" style="1" customWidth="1"/>
    <col min="14850" max="14852" width="10.85546875" style="1" customWidth="1"/>
    <col min="14853" max="14853" width="3.85546875" style="1" customWidth="1"/>
    <col min="14854" max="14854" width="7" style="1" customWidth="1"/>
    <col min="14855" max="14855" width="6.85546875" style="1" customWidth="1"/>
    <col min="14856" max="14856" width="4" style="1" customWidth="1"/>
    <col min="14857" max="14864" width="10.85546875" style="1" customWidth="1"/>
    <col min="14865" max="14865" width="0.5703125" style="1" customWidth="1"/>
    <col min="14866" max="15064" width="11.42578125" style="1"/>
    <col min="15065" max="15065" width="2.85546875" style="1" customWidth="1"/>
    <col min="15066" max="15069" width="2.7109375" style="1" customWidth="1"/>
    <col min="15070" max="15070" width="2.85546875" style="1" customWidth="1"/>
    <col min="15071" max="15073" width="2.7109375" style="1" customWidth="1"/>
    <col min="15074" max="15074" width="2.42578125" style="1" customWidth="1"/>
    <col min="15075" max="15075" width="0.28515625" style="1" customWidth="1"/>
    <col min="15076" max="15076" width="1" style="1" customWidth="1"/>
    <col min="15077" max="15077" width="1.5703125" style="1" customWidth="1"/>
    <col min="15078" max="15090" width="2.7109375" style="1" customWidth="1"/>
    <col min="15091" max="15091" width="2.42578125" style="1" customWidth="1"/>
    <col min="15092" max="15092" width="0.28515625" style="1" customWidth="1"/>
    <col min="15093" max="15093" width="1.85546875" style="1" customWidth="1"/>
    <col min="15094" max="15094" width="0.85546875" style="1" customWidth="1"/>
    <col min="15095" max="15098" width="2.7109375" style="1" customWidth="1"/>
    <col min="15099" max="15099" width="3.28515625" style="1" customWidth="1"/>
    <col min="15100" max="15100" width="3.140625" style="1" customWidth="1"/>
    <col min="15101" max="15102" width="2.7109375" style="1" customWidth="1"/>
    <col min="15103" max="15104" width="0.85546875" style="1" customWidth="1"/>
    <col min="15105" max="15105" width="1" style="1" customWidth="1"/>
    <col min="15106" max="15108" width="10.85546875" style="1" customWidth="1"/>
    <col min="15109" max="15109" width="3.85546875" style="1" customWidth="1"/>
    <col min="15110" max="15110" width="7" style="1" customWidth="1"/>
    <col min="15111" max="15111" width="6.85546875" style="1" customWidth="1"/>
    <col min="15112" max="15112" width="4" style="1" customWidth="1"/>
    <col min="15113" max="15120" width="10.85546875" style="1" customWidth="1"/>
    <col min="15121" max="15121" width="0.5703125" style="1" customWidth="1"/>
    <col min="15122" max="15320" width="11.42578125" style="1"/>
    <col min="15321" max="15321" width="2.85546875" style="1" customWidth="1"/>
    <col min="15322" max="15325" width="2.7109375" style="1" customWidth="1"/>
    <col min="15326" max="15326" width="2.85546875" style="1" customWidth="1"/>
    <col min="15327" max="15329" width="2.7109375" style="1" customWidth="1"/>
    <col min="15330" max="15330" width="2.42578125" style="1" customWidth="1"/>
    <col min="15331" max="15331" width="0.28515625" style="1" customWidth="1"/>
    <col min="15332" max="15332" width="1" style="1" customWidth="1"/>
    <col min="15333" max="15333" width="1.5703125" style="1" customWidth="1"/>
    <col min="15334" max="15346" width="2.7109375" style="1" customWidth="1"/>
    <col min="15347" max="15347" width="2.42578125" style="1" customWidth="1"/>
    <col min="15348" max="15348" width="0.28515625" style="1" customWidth="1"/>
    <col min="15349" max="15349" width="1.85546875" style="1" customWidth="1"/>
    <col min="15350" max="15350" width="0.85546875" style="1" customWidth="1"/>
    <col min="15351" max="15354" width="2.7109375" style="1" customWidth="1"/>
    <col min="15355" max="15355" width="3.28515625" style="1" customWidth="1"/>
    <col min="15356" max="15356" width="3.140625" style="1" customWidth="1"/>
    <col min="15357" max="15358" width="2.7109375" style="1" customWidth="1"/>
    <col min="15359" max="15360" width="0.85546875" style="1" customWidth="1"/>
    <col min="15361" max="15361" width="1" style="1" customWidth="1"/>
    <col min="15362" max="15364" width="10.85546875" style="1" customWidth="1"/>
    <col min="15365" max="15365" width="3.85546875" style="1" customWidth="1"/>
    <col min="15366" max="15366" width="7" style="1" customWidth="1"/>
    <col min="15367" max="15367" width="6.85546875" style="1" customWidth="1"/>
    <col min="15368" max="15368" width="4" style="1" customWidth="1"/>
    <col min="15369" max="15376" width="10.85546875" style="1" customWidth="1"/>
    <col min="15377" max="15377" width="0.5703125" style="1" customWidth="1"/>
    <col min="15378" max="15576" width="11.42578125" style="1"/>
    <col min="15577" max="15577" width="2.85546875" style="1" customWidth="1"/>
    <col min="15578" max="15581" width="2.7109375" style="1" customWidth="1"/>
    <col min="15582" max="15582" width="2.85546875" style="1" customWidth="1"/>
    <col min="15583" max="15585" width="2.7109375" style="1" customWidth="1"/>
    <col min="15586" max="15586" width="2.42578125" style="1" customWidth="1"/>
    <col min="15587" max="15587" width="0.28515625" style="1" customWidth="1"/>
    <col min="15588" max="15588" width="1" style="1" customWidth="1"/>
    <col min="15589" max="15589" width="1.5703125" style="1" customWidth="1"/>
    <col min="15590" max="15602" width="2.7109375" style="1" customWidth="1"/>
    <col min="15603" max="15603" width="2.42578125" style="1" customWidth="1"/>
    <col min="15604" max="15604" width="0.28515625" style="1" customWidth="1"/>
    <col min="15605" max="15605" width="1.85546875" style="1" customWidth="1"/>
    <col min="15606" max="15606" width="0.85546875" style="1" customWidth="1"/>
    <col min="15607" max="15610" width="2.7109375" style="1" customWidth="1"/>
    <col min="15611" max="15611" width="3.28515625" style="1" customWidth="1"/>
    <col min="15612" max="15612" width="3.140625" style="1" customWidth="1"/>
    <col min="15613" max="15614" width="2.7109375" style="1" customWidth="1"/>
    <col min="15615" max="15616" width="0.85546875" style="1" customWidth="1"/>
    <col min="15617" max="15617" width="1" style="1" customWidth="1"/>
    <col min="15618" max="15620" width="10.85546875" style="1" customWidth="1"/>
    <col min="15621" max="15621" width="3.85546875" style="1" customWidth="1"/>
    <col min="15622" max="15622" width="7" style="1" customWidth="1"/>
    <col min="15623" max="15623" width="6.85546875" style="1" customWidth="1"/>
    <col min="15624" max="15624" width="4" style="1" customWidth="1"/>
    <col min="15625" max="15632" width="10.85546875" style="1" customWidth="1"/>
    <col min="15633" max="15633" width="0.5703125" style="1" customWidth="1"/>
    <col min="15634" max="15832" width="11.42578125" style="1"/>
    <col min="15833" max="15833" width="2.85546875" style="1" customWidth="1"/>
    <col min="15834" max="15837" width="2.7109375" style="1" customWidth="1"/>
    <col min="15838" max="15838" width="2.85546875" style="1" customWidth="1"/>
    <col min="15839" max="15841" width="2.7109375" style="1" customWidth="1"/>
    <col min="15842" max="15842" width="2.42578125" style="1" customWidth="1"/>
    <col min="15843" max="15843" width="0.28515625" style="1" customWidth="1"/>
    <col min="15844" max="15844" width="1" style="1" customWidth="1"/>
    <col min="15845" max="15845" width="1.5703125" style="1" customWidth="1"/>
    <col min="15846" max="15858" width="2.7109375" style="1" customWidth="1"/>
    <col min="15859" max="15859" width="2.42578125" style="1" customWidth="1"/>
    <col min="15860" max="15860" width="0.28515625" style="1" customWidth="1"/>
    <col min="15861" max="15861" width="1.85546875" style="1" customWidth="1"/>
    <col min="15862" max="15862" width="0.85546875" style="1" customWidth="1"/>
    <col min="15863" max="15866" width="2.7109375" style="1" customWidth="1"/>
    <col min="15867" max="15867" width="3.28515625" style="1" customWidth="1"/>
    <col min="15868" max="15868" width="3.140625" style="1" customWidth="1"/>
    <col min="15869" max="15870" width="2.7109375" style="1" customWidth="1"/>
    <col min="15871" max="15872" width="0.85546875" style="1" customWidth="1"/>
    <col min="15873" max="15873" width="1" style="1" customWidth="1"/>
    <col min="15874" max="15876" width="10.85546875" style="1" customWidth="1"/>
    <col min="15877" max="15877" width="3.85546875" style="1" customWidth="1"/>
    <col min="15878" max="15878" width="7" style="1" customWidth="1"/>
    <col min="15879" max="15879" width="6.85546875" style="1" customWidth="1"/>
    <col min="15880" max="15880" width="4" style="1" customWidth="1"/>
    <col min="15881" max="15888" width="10.85546875" style="1" customWidth="1"/>
    <col min="15889" max="15889" width="0.5703125" style="1" customWidth="1"/>
    <col min="15890" max="16088" width="11.42578125" style="1"/>
    <col min="16089" max="16089" width="2.85546875" style="1" customWidth="1"/>
    <col min="16090" max="16093" width="2.7109375" style="1" customWidth="1"/>
    <col min="16094" max="16094" width="2.85546875" style="1" customWidth="1"/>
    <col min="16095" max="16097" width="2.7109375" style="1" customWidth="1"/>
    <col min="16098" max="16098" width="2.42578125" style="1" customWidth="1"/>
    <col min="16099" max="16099" width="0.28515625" style="1" customWidth="1"/>
    <col min="16100" max="16100" width="1" style="1" customWidth="1"/>
    <col min="16101" max="16101" width="1.5703125" style="1" customWidth="1"/>
    <col min="16102" max="16114" width="2.7109375" style="1" customWidth="1"/>
    <col min="16115" max="16115" width="2.42578125" style="1" customWidth="1"/>
    <col min="16116" max="16116" width="0.28515625" style="1" customWidth="1"/>
    <col min="16117" max="16117" width="1.85546875" style="1" customWidth="1"/>
    <col min="16118" max="16118" width="0.85546875" style="1" customWidth="1"/>
    <col min="16119" max="16122" width="2.7109375" style="1" customWidth="1"/>
    <col min="16123" max="16123" width="3.28515625" style="1" customWidth="1"/>
    <col min="16124" max="16124" width="3.140625" style="1" customWidth="1"/>
    <col min="16125" max="16126" width="2.7109375" style="1" customWidth="1"/>
    <col min="16127" max="16128" width="0.85546875" style="1" customWidth="1"/>
    <col min="16129" max="16129" width="1" style="1" customWidth="1"/>
    <col min="16130" max="16132" width="10.85546875" style="1" customWidth="1"/>
    <col min="16133" max="16133" width="3.85546875" style="1" customWidth="1"/>
    <col min="16134" max="16134" width="7" style="1" customWidth="1"/>
    <col min="16135" max="16135" width="6.85546875" style="1" customWidth="1"/>
    <col min="16136" max="16136" width="4" style="1" customWidth="1"/>
    <col min="16137" max="16144" width="10.85546875" style="1" customWidth="1"/>
    <col min="16145" max="16145" width="0.5703125" style="1" customWidth="1"/>
    <col min="16146" max="16384" width="11.42578125" style="1"/>
  </cols>
  <sheetData>
    <row r="1" spans="1:23" s="2" customFormat="1" ht="15.75" x14ac:dyDescent="0.25">
      <c r="A1" s="52" t="s">
        <v>268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9"/>
    </row>
    <row r="2" spans="1:23" s="2" customFormat="1" ht="15.75" x14ac:dyDescent="0.25">
      <c r="A2" s="52" t="s">
        <v>269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48"/>
    </row>
    <row r="3" spans="1:23" s="2" customFormat="1" ht="15.75" x14ac:dyDescent="0.25">
      <c r="A3" s="52" t="s">
        <v>270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8"/>
    </row>
    <row r="4" spans="1:23" ht="7.5" customHeight="1" x14ac:dyDescent="0.25"/>
    <row r="5" spans="1:23" s="5" customFormat="1" ht="36" x14ac:dyDescent="0.2">
      <c r="A5" s="11" t="s">
        <v>0</v>
      </c>
      <c r="B5" s="11" t="s">
        <v>1</v>
      </c>
      <c r="C5" s="12" t="s">
        <v>271</v>
      </c>
      <c r="D5" s="12" t="s">
        <v>272</v>
      </c>
      <c r="E5" s="12" t="s">
        <v>273</v>
      </c>
      <c r="F5" s="12" t="s">
        <v>276</v>
      </c>
      <c r="G5" s="12" t="s">
        <v>277</v>
      </c>
      <c r="H5" s="29" t="s">
        <v>278</v>
      </c>
      <c r="I5" s="4" t="s">
        <v>279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288</v>
      </c>
      <c r="R5" s="4" t="s">
        <v>289</v>
      </c>
      <c r="S5" s="4" t="s">
        <v>290</v>
      </c>
      <c r="T5" s="4" t="s">
        <v>291</v>
      </c>
      <c r="U5" s="4" t="s">
        <v>292</v>
      </c>
    </row>
    <row r="6" spans="1:23" s="10" customFormat="1" ht="12" x14ac:dyDescent="0.2">
      <c r="A6" s="7"/>
      <c r="B6" s="7" t="s">
        <v>280</v>
      </c>
      <c r="C6" s="4"/>
      <c r="D6" s="4"/>
      <c r="E6" s="4"/>
      <c r="F6" s="6">
        <f>+F7+F8</f>
        <v>102528095000</v>
      </c>
      <c r="G6" s="6">
        <f t="shared" ref="G6:G7" si="0">+I6-F6-H6</f>
        <v>0</v>
      </c>
      <c r="H6" s="6">
        <f t="shared" ref="H6" si="1">+H7+H8</f>
        <v>-1881681500</v>
      </c>
      <c r="I6" s="6">
        <v>100646413500</v>
      </c>
      <c r="J6" s="6">
        <f>+J7+J8</f>
        <v>98184404626.849991</v>
      </c>
      <c r="K6" s="6">
        <f>+K7+K8</f>
        <v>2422065617.7800002</v>
      </c>
      <c r="L6" s="6">
        <f>+L7+L8</f>
        <v>0</v>
      </c>
      <c r="M6" s="6">
        <f t="shared" ref="M6:U6" si="2">+M7+M8</f>
        <v>71833059833.050003</v>
      </c>
      <c r="N6" s="6">
        <f t="shared" si="2"/>
        <v>26351344793.799999</v>
      </c>
      <c r="O6" s="6">
        <f t="shared" si="2"/>
        <v>66367792396.089996</v>
      </c>
      <c r="P6" s="6">
        <f t="shared" si="2"/>
        <v>5465267436.96</v>
      </c>
      <c r="Q6" s="6">
        <f t="shared" si="2"/>
        <v>65809654892.489998</v>
      </c>
      <c r="R6" s="6">
        <f t="shared" si="2"/>
        <v>558137503.60000002</v>
      </c>
      <c r="S6" s="6">
        <f t="shared" si="2"/>
        <v>65807865483.369995</v>
      </c>
      <c r="T6" s="6">
        <f t="shared" si="2"/>
        <v>1789409.12</v>
      </c>
      <c r="U6" s="6">
        <f t="shared" si="2"/>
        <v>234309091</v>
      </c>
    </row>
    <row r="7" spans="1:23" s="10" customFormat="1" ht="12" x14ac:dyDescent="0.2">
      <c r="A7" s="13" t="s">
        <v>2</v>
      </c>
      <c r="B7" s="13" t="s">
        <v>3</v>
      </c>
      <c r="C7" s="13" t="s">
        <v>274</v>
      </c>
      <c r="D7" s="13" t="s">
        <v>275</v>
      </c>
      <c r="E7" s="14">
        <v>20</v>
      </c>
      <c r="F7" s="15">
        <f>+F9+F48+F122</f>
        <v>101233630000</v>
      </c>
      <c r="G7" s="15">
        <f t="shared" si="0"/>
        <v>0</v>
      </c>
      <c r="H7" s="15">
        <f>+H9+H48+H122</f>
        <v>-1881681500</v>
      </c>
      <c r="I7" s="15">
        <v>99351948500</v>
      </c>
      <c r="J7" s="15">
        <v>96909514983.149994</v>
      </c>
      <c r="K7" s="15">
        <v>2402490261.48</v>
      </c>
      <c r="L7" s="15">
        <v>0</v>
      </c>
      <c r="M7" s="15">
        <v>71337692647.199997</v>
      </c>
      <c r="N7" s="15">
        <v>25571822335.950001</v>
      </c>
      <c r="O7" s="15">
        <v>66002467361.889999</v>
      </c>
      <c r="P7" s="15">
        <v>5335225285.3100004</v>
      </c>
      <c r="Q7" s="15">
        <v>65444329858.290001</v>
      </c>
      <c r="R7" s="15">
        <v>558137503.60000002</v>
      </c>
      <c r="S7" s="15">
        <v>65442540449.169998</v>
      </c>
      <c r="T7" s="15">
        <v>1789409.12</v>
      </c>
      <c r="U7" s="15">
        <v>234309091</v>
      </c>
    </row>
    <row r="8" spans="1:23" s="10" customFormat="1" ht="12" x14ac:dyDescent="0.2">
      <c r="A8" s="13" t="s">
        <v>2</v>
      </c>
      <c r="B8" s="13" t="s">
        <v>3</v>
      </c>
      <c r="C8" s="13" t="s">
        <v>274</v>
      </c>
      <c r="D8" s="13" t="s">
        <v>275</v>
      </c>
      <c r="E8" s="14">
        <v>21</v>
      </c>
      <c r="F8" s="15">
        <f>+F49</f>
        <v>1294465000</v>
      </c>
      <c r="G8" s="15">
        <f t="shared" ref="G8:G71" si="3">+I8-F8+H8</f>
        <v>0</v>
      </c>
      <c r="H8" s="15">
        <f t="shared" ref="H8" si="4">+H49</f>
        <v>0</v>
      </c>
      <c r="I8" s="15">
        <v>1294465000</v>
      </c>
      <c r="J8" s="15">
        <v>1274889643.7</v>
      </c>
      <c r="K8" s="15">
        <v>19575356.300000001</v>
      </c>
      <c r="L8" s="15">
        <v>0</v>
      </c>
      <c r="M8" s="15">
        <v>495367185.85000002</v>
      </c>
      <c r="N8" s="15">
        <v>779522457.85000002</v>
      </c>
      <c r="O8" s="15">
        <v>365325034.19999999</v>
      </c>
      <c r="P8" s="15">
        <v>130042151.65000001</v>
      </c>
      <c r="Q8" s="15">
        <v>365325034.19999999</v>
      </c>
      <c r="R8" s="15">
        <v>0</v>
      </c>
      <c r="S8" s="15">
        <v>365325034.19999999</v>
      </c>
      <c r="T8" s="15">
        <v>0</v>
      </c>
      <c r="U8" s="15">
        <v>0</v>
      </c>
    </row>
    <row r="9" spans="1:23" s="10" customFormat="1" ht="12" x14ac:dyDescent="0.2">
      <c r="A9" s="13" t="s">
        <v>4</v>
      </c>
      <c r="B9" s="13" t="s">
        <v>5</v>
      </c>
      <c r="C9" s="13" t="s">
        <v>274</v>
      </c>
      <c r="D9" s="13" t="s">
        <v>275</v>
      </c>
      <c r="E9" s="14">
        <v>20</v>
      </c>
      <c r="F9" s="15">
        <f>+F10</f>
        <v>80021850000</v>
      </c>
      <c r="G9" s="15">
        <f t="shared" ref="G9:G10" si="5">+I9-F9-H9</f>
        <v>6778364002</v>
      </c>
      <c r="H9" s="15">
        <f t="shared" ref="H9" si="6">+H10</f>
        <v>-344592500</v>
      </c>
      <c r="I9" s="15">
        <v>86455621502</v>
      </c>
      <c r="J9" s="15">
        <v>85450269489.929993</v>
      </c>
      <c r="K9" s="15">
        <v>1005352012.0700001</v>
      </c>
      <c r="L9" s="15">
        <v>0</v>
      </c>
      <c r="M9" s="15">
        <v>60670837919.93</v>
      </c>
      <c r="N9" s="15">
        <v>24779431570</v>
      </c>
      <c r="O9" s="15">
        <v>58225543771.300003</v>
      </c>
      <c r="P9" s="15">
        <v>2445294148.6300001</v>
      </c>
      <c r="Q9" s="15">
        <v>57891778339.300003</v>
      </c>
      <c r="R9" s="15">
        <v>333765432</v>
      </c>
      <c r="S9" s="15">
        <v>57891778339.300003</v>
      </c>
      <c r="T9" s="15">
        <v>0</v>
      </c>
      <c r="U9" s="15">
        <v>156033194</v>
      </c>
    </row>
    <row r="10" spans="1:23" s="10" customFormat="1" ht="12" x14ac:dyDescent="0.2">
      <c r="A10" s="13" t="s">
        <v>6</v>
      </c>
      <c r="B10" s="13" t="s">
        <v>5</v>
      </c>
      <c r="C10" s="13" t="s">
        <v>274</v>
      </c>
      <c r="D10" s="13" t="s">
        <v>275</v>
      </c>
      <c r="E10" s="14">
        <v>20</v>
      </c>
      <c r="F10" s="15">
        <f>+F11+F34+F37</f>
        <v>80021850000</v>
      </c>
      <c r="G10" s="15">
        <f t="shared" si="5"/>
        <v>6778364002</v>
      </c>
      <c r="H10" s="15">
        <f t="shared" ref="H10" si="7">+H11+H34+H37</f>
        <v>-344592500</v>
      </c>
      <c r="I10" s="15">
        <v>86455621502</v>
      </c>
      <c r="J10" s="15">
        <v>85450269489.929993</v>
      </c>
      <c r="K10" s="15">
        <v>1005352012.0700001</v>
      </c>
      <c r="L10" s="15">
        <v>0</v>
      </c>
      <c r="M10" s="15">
        <v>60670837919.93</v>
      </c>
      <c r="N10" s="15">
        <v>24779431570</v>
      </c>
      <c r="O10" s="15">
        <v>58225543771.300003</v>
      </c>
      <c r="P10" s="15">
        <v>2445294148.6300001</v>
      </c>
      <c r="Q10" s="15">
        <v>57891778339.300003</v>
      </c>
      <c r="R10" s="15">
        <v>333765432</v>
      </c>
      <c r="S10" s="15">
        <v>57891778339.300003</v>
      </c>
      <c r="T10" s="15">
        <v>0</v>
      </c>
      <c r="U10" s="15">
        <v>156033194</v>
      </c>
    </row>
    <row r="11" spans="1:23" s="10" customFormat="1" ht="24" x14ac:dyDescent="0.2">
      <c r="A11" s="13" t="s">
        <v>7</v>
      </c>
      <c r="B11" s="13" t="s">
        <v>8</v>
      </c>
      <c r="C11" s="13" t="s">
        <v>274</v>
      </c>
      <c r="D11" s="13" t="s">
        <v>275</v>
      </c>
      <c r="E11" s="14">
        <v>20</v>
      </c>
      <c r="F11" s="15">
        <f>+F12+F16+F19+F29+F33</f>
        <v>57243000000</v>
      </c>
      <c r="G11" s="15">
        <f t="shared" si="3"/>
        <v>1161134251</v>
      </c>
      <c r="H11" s="15">
        <v>0</v>
      </c>
      <c r="I11" s="15">
        <v>58404134251</v>
      </c>
      <c r="J11" s="15">
        <v>58388106475</v>
      </c>
      <c r="K11" s="15">
        <v>16027776</v>
      </c>
      <c r="L11" s="16">
        <v>0</v>
      </c>
      <c r="M11" s="15">
        <v>39847760862</v>
      </c>
      <c r="N11" s="15">
        <v>18540345613</v>
      </c>
      <c r="O11" s="15">
        <v>39659471437.040001</v>
      </c>
      <c r="P11" s="15">
        <v>188289424.96000001</v>
      </c>
      <c r="Q11" s="15">
        <v>39659471437.040001</v>
      </c>
      <c r="R11" s="15">
        <v>0</v>
      </c>
      <c r="S11" s="15">
        <v>39659471437.040001</v>
      </c>
      <c r="T11" s="15">
        <v>0</v>
      </c>
      <c r="U11" s="15">
        <v>156033194</v>
      </c>
    </row>
    <row r="12" spans="1:23" s="10" customFormat="1" ht="12" x14ac:dyDescent="0.2">
      <c r="A12" s="13" t="s">
        <v>9</v>
      </c>
      <c r="B12" s="13" t="s">
        <v>10</v>
      </c>
      <c r="C12" s="13" t="s">
        <v>274</v>
      </c>
      <c r="D12" s="13" t="s">
        <v>275</v>
      </c>
      <c r="E12" s="14">
        <v>20</v>
      </c>
      <c r="F12" s="15">
        <v>34569000000</v>
      </c>
      <c r="G12" s="15">
        <f t="shared" si="3"/>
        <v>11196466077</v>
      </c>
      <c r="H12" s="15">
        <v>0</v>
      </c>
      <c r="I12" s="15">
        <v>45765466077</v>
      </c>
      <c r="J12" s="15">
        <v>45759518592</v>
      </c>
      <c r="K12" s="15">
        <v>5947485</v>
      </c>
      <c r="L12" s="16">
        <v>0</v>
      </c>
      <c r="M12" s="16">
        <v>33408683530</v>
      </c>
      <c r="N12" s="15">
        <v>12350835062</v>
      </c>
      <c r="O12" s="15">
        <v>33256438806.130001</v>
      </c>
      <c r="P12" s="15">
        <v>152244723.87</v>
      </c>
      <c r="Q12" s="15">
        <v>33256438806.130001</v>
      </c>
      <c r="R12" s="15">
        <v>0</v>
      </c>
      <c r="S12" s="15">
        <v>33256438806.130001</v>
      </c>
      <c r="T12" s="15">
        <v>0</v>
      </c>
      <c r="U12" s="15">
        <v>144735873</v>
      </c>
    </row>
    <row r="13" spans="1:23" s="10" customFormat="1" ht="12" x14ac:dyDescent="0.2">
      <c r="A13" s="17" t="s">
        <v>11</v>
      </c>
      <c r="B13" s="17" t="s">
        <v>12</v>
      </c>
      <c r="C13" s="17" t="s">
        <v>274</v>
      </c>
      <c r="D13" s="17" t="s">
        <v>275</v>
      </c>
      <c r="E13" s="4">
        <v>20</v>
      </c>
      <c r="F13" s="18">
        <v>32392000000</v>
      </c>
      <c r="G13" s="18">
        <f t="shared" si="3"/>
        <v>10946466077</v>
      </c>
      <c r="H13" s="18">
        <v>0</v>
      </c>
      <c r="I13" s="18">
        <v>43338466077</v>
      </c>
      <c r="J13" s="18">
        <v>43338433397</v>
      </c>
      <c r="K13" s="18">
        <v>32680</v>
      </c>
      <c r="L13" s="19">
        <v>0</v>
      </c>
      <c r="M13" s="19">
        <v>31258494961</v>
      </c>
      <c r="N13" s="18">
        <v>12079938436</v>
      </c>
      <c r="O13" s="18">
        <v>31142194940.029999</v>
      </c>
      <c r="P13" s="18">
        <v>116300020.97</v>
      </c>
      <c r="Q13" s="18">
        <v>31142194940.029999</v>
      </c>
      <c r="R13" s="18">
        <v>0</v>
      </c>
      <c r="S13" s="18">
        <v>31142194940.029999</v>
      </c>
      <c r="T13" s="18">
        <v>0</v>
      </c>
      <c r="U13" s="18">
        <v>931204</v>
      </c>
      <c r="W13" s="49"/>
    </row>
    <row r="14" spans="1:23" s="10" customFormat="1" ht="12" x14ac:dyDescent="0.2">
      <c r="A14" s="17" t="s">
        <v>13</v>
      </c>
      <c r="B14" s="17" t="s">
        <v>14</v>
      </c>
      <c r="C14" s="17" t="s">
        <v>274</v>
      </c>
      <c r="D14" s="17" t="s">
        <v>275</v>
      </c>
      <c r="E14" s="4">
        <v>20</v>
      </c>
      <c r="F14" s="18">
        <v>1927000000</v>
      </c>
      <c r="G14" s="18">
        <f t="shared" si="3"/>
        <v>0</v>
      </c>
      <c r="H14" s="18">
        <v>0</v>
      </c>
      <c r="I14" s="18">
        <v>1927000000</v>
      </c>
      <c r="J14" s="18">
        <v>1927000000</v>
      </c>
      <c r="K14" s="18">
        <v>0</v>
      </c>
      <c r="L14" s="19">
        <v>0</v>
      </c>
      <c r="M14" s="19">
        <v>1814511832</v>
      </c>
      <c r="N14" s="18">
        <v>112488168</v>
      </c>
      <c r="O14" s="18">
        <v>1807075578.72</v>
      </c>
      <c r="P14" s="18">
        <v>7436253.2800000003</v>
      </c>
      <c r="Q14" s="18">
        <v>1807075578.72</v>
      </c>
      <c r="R14" s="18">
        <v>0</v>
      </c>
      <c r="S14" s="18">
        <v>1807075578.72</v>
      </c>
      <c r="T14" s="18">
        <v>0</v>
      </c>
      <c r="U14" s="18">
        <v>0</v>
      </c>
      <c r="W14" s="49"/>
    </row>
    <row r="15" spans="1:23" s="10" customFormat="1" ht="24" x14ac:dyDescent="0.2">
      <c r="A15" s="17" t="s">
        <v>15</v>
      </c>
      <c r="B15" s="17" t="s">
        <v>16</v>
      </c>
      <c r="C15" s="17" t="s">
        <v>274</v>
      </c>
      <c r="D15" s="17" t="s">
        <v>275</v>
      </c>
      <c r="E15" s="4">
        <v>20</v>
      </c>
      <c r="F15" s="18">
        <v>250000000</v>
      </c>
      <c r="G15" s="18">
        <f t="shared" si="3"/>
        <v>250000000</v>
      </c>
      <c r="H15" s="18">
        <v>0</v>
      </c>
      <c r="I15" s="18">
        <v>500000000</v>
      </c>
      <c r="J15" s="18">
        <v>494085195</v>
      </c>
      <c r="K15" s="18">
        <v>5914805</v>
      </c>
      <c r="L15" s="19">
        <v>0</v>
      </c>
      <c r="M15" s="19">
        <v>335676737</v>
      </c>
      <c r="N15" s="18">
        <v>158408458</v>
      </c>
      <c r="O15" s="18">
        <v>307168287.38</v>
      </c>
      <c r="P15" s="18">
        <v>28508449.620000001</v>
      </c>
      <c r="Q15" s="18">
        <v>307168287.38</v>
      </c>
      <c r="R15" s="18">
        <v>0</v>
      </c>
      <c r="S15" s="18">
        <v>307168287.38</v>
      </c>
      <c r="T15" s="18">
        <v>0</v>
      </c>
      <c r="U15" s="18">
        <v>143804669</v>
      </c>
      <c r="W15" s="49"/>
    </row>
    <row r="16" spans="1:23" s="10" customFormat="1" ht="12" x14ac:dyDescent="0.2">
      <c r="A16" s="13" t="s">
        <v>17</v>
      </c>
      <c r="B16" s="13" t="s">
        <v>18</v>
      </c>
      <c r="C16" s="13" t="s">
        <v>274</v>
      </c>
      <c r="D16" s="13" t="s">
        <v>275</v>
      </c>
      <c r="E16" s="14">
        <v>20</v>
      </c>
      <c r="F16" s="15">
        <v>745000000</v>
      </c>
      <c r="G16" s="15">
        <f t="shared" si="3"/>
        <v>211611361</v>
      </c>
      <c r="H16" s="15">
        <v>0</v>
      </c>
      <c r="I16" s="15">
        <v>956611361</v>
      </c>
      <c r="J16" s="15">
        <v>956611361</v>
      </c>
      <c r="K16" s="15">
        <v>0</v>
      </c>
      <c r="L16" s="16">
        <v>0</v>
      </c>
      <c r="M16" s="16">
        <v>660134343</v>
      </c>
      <c r="N16" s="15">
        <v>296477018</v>
      </c>
      <c r="O16" s="15">
        <v>657298026.04999995</v>
      </c>
      <c r="P16" s="15">
        <v>2836316.95</v>
      </c>
      <c r="Q16" s="15">
        <v>657298026.04999995</v>
      </c>
      <c r="R16" s="15">
        <v>0</v>
      </c>
      <c r="S16" s="15">
        <v>657298026.04999995</v>
      </c>
      <c r="T16" s="15">
        <v>0</v>
      </c>
      <c r="U16" s="15">
        <v>0</v>
      </c>
    </row>
    <row r="17" spans="1:21" s="10" customFormat="1" ht="12" x14ac:dyDescent="0.2">
      <c r="A17" s="17" t="s">
        <v>19</v>
      </c>
      <c r="B17" s="17" t="s">
        <v>20</v>
      </c>
      <c r="C17" s="17" t="s">
        <v>274</v>
      </c>
      <c r="D17" s="17" t="s">
        <v>275</v>
      </c>
      <c r="E17" s="4">
        <v>20</v>
      </c>
      <c r="F17" s="18">
        <v>415000000</v>
      </c>
      <c r="G17" s="18">
        <f t="shared" si="3"/>
        <v>202837373</v>
      </c>
      <c r="H17" s="18">
        <v>0</v>
      </c>
      <c r="I17" s="18">
        <v>617837373</v>
      </c>
      <c r="J17" s="18">
        <v>617837373</v>
      </c>
      <c r="K17" s="18">
        <v>0</v>
      </c>
      <c r="L17" s="19">
        <v>0</v>
      </c>
      <c r="M17" s="19">
        <v>354678191</v>
      </c>
      <c r="N17" s="18">
        <v>263159182</v>
      </c>
      <c r="O17" s="18">
        <v>353091534.85000002</v>
      </c>
      <c r="P17" s="18">
        <v>1586656.15</v>
      </c>
      <c r="Q17" s="18">
        <v>353091534.85000002</v>
      </c>
      <c r="R17" s="18">
        <v>0</v>
      </c>
      <c r="S17" s="18">
        <v>353091534.85000002</v>
      </c>
      <c r="T17" s="18">
        <v>0</v>
      </c>
      <c r="U17" s="18">
        <v>0</v>
      </c>
    </row>
    <row r="18" spans="1:21" s="10" customFormat="1" ht="12" x14ac:dyDescent="0.2">
      <c r="A18" s="17" t="s">
        <v>21</v>
      </c>
      <c r="B18" s="17" t="s">
        <v>22</v>
      </c>
      <c r="C18" s="17" t="s">
        <v>274</v>
      </c>
      <c r="D18" s="17" t="s">
        <v>275</v>
      </c>
      <c r="E18" s="4">
        <v>20</v>
      </c>
      <c r="F18" s="18">
        <v>330000000</v>
      </c>
      <c r="G18" s="18">
        <f t="shared" si="3"/>
        <v>8773988</v>
      </c>
      <c r="H18" s="18">
        <v>0</v>
      </c>
      <c r="I18" s="18">
        <v>338773988</v>
      </c>
      <c r="J18" s="18">
        <v>338773988</v>
      </c>
      <c r="K18" s="18">
        <v>0</v>
      </c>
      <c r="L18" s="19">
        <v>0</v>
      </c>
      <c r="M18" s="19">
        <v>305456152</v>
      </c>
      <c r="N18" s="18">
        <v>33317836</v>
      </c>
      <c r="O18" s="18">
        <v>304206491.19999999</v>
      </c>
      <c r="P18" s="18">
        <v>1249660.8</v>
      </c>
      <c r="Q18" s="18">
        <v>304206491.19999999</v>
      </c>
      <c r="R18" s="18">
        <v>0</v>
      </c>
      <c r="S18" s="18">
        <v>304206491.19999999</v>
      </c>
      <c r="T18" s="18">
        <v>0</v>
      </c>
      <c r="U18" s="18">
        <v>0</v>
      </c>
    </row>
    <row r="19" spans="1:21" s="10" customFormat="1" ht="12" x14ac:dyDescent="0.2">
      <c r="A19" s="13" t="s">
        <v>23</v>
      </c>
      <c r="B19" s="13" t="s">
        <v>24</v>
      </c>
      <c r="C19" s="13" t="s">
        <v>274</v>
      </c>
      <c r="D19" s="13" t="s">
        <v>275</v>
      </c>
      <c r="E19" s="14">
        <v>20</v>
      </c>
      <c r="F19" s="15">
        <v>7688000000</v>
      </c>
      <c r="G19" s="15">
        <f t="shared" si="3"/>
        <v>3068257662</v>
      </c>
      <c r="H19" s="15">
        <v>0</v>
      </c>
      <c r="I19" s="15">
        <v>10756257662</v>
      </c>
      <c r="J19" s="15">
        <v>10756257662</v>
      </c>
      <c r="K19" s="15">
        <v>0</v>
      </c>
      <c r="L19" s="16">
        <v>0</v>
      </c>
      <c r="M19" s="16">
        <v>5083240931</v>
      </c>
      <c r="N19" s="15">
        <v>5673016731</v>
      </c>
      <c r="O19" s="15">
        <v>5053258833.4700003</v>
      </c>
      <c r="P19" s="15">
        <v>29982097.530000001</v>
      </c>
      <c r="Q19" s="15">
        <v>5053258833.4700003</v>
      </c>
      <c r="R19" s="15">
        <v>0</v>
      </c>
      <c r="S19" s="15">
        <v>5053258833.4700003</v>
      </c>
      <c r="T19" s="15">
        <v>0</v>
      </c>
      <c r="U19" s="15">
        <v>1020211</v>
      </c>
    </row>
    <row r="20" spans="1:21" s="10" customFormat="1" ht="24" x14ac:dyDescent="0.2">
      <c r="A20" s="17" t="s">
        <v>25</v>
      </c>
      <c r="B20" s="17" t="s">
        <v>26</v>
      </c>
      <c r="C20" s="17" t="s">
        <v>274</v>
      </c>
      <c r="D20" s="17" t="s">
        <v>275</v>
      </c>
      <c r="E20" s="4">
        <v>20</v>
      </c>
      <c r="F20" s="18">
        <v>1150000000</v>
      </c>
      <c r="G20" s="18">
        <f t="shared" si="3"/>
        <v>190802156</v>
      </c>
      <c r="H20" s="18">
        <v>0</v>
      </c>
      <c r="I20" s="18">
        <v>1340802156</v>
      </c>
      <c r="J20" s="18">
        <v>1340802156</v>
      </c>
      <c r="K20" s="18">
        <v>0</v>
      </c>
      <c r="L20" s="19">
        <v>0</v>
      </c>
      <c r="M20" s="19">
        <v>948635903</v>
      </c>
      <c r="N20" s="18">
        <v>392166253</v>
      </c>
      <c r="O20" s="18">
        <v>944278400.99000001</v>
      </c>
      <c r="P20" s="18">
        <v>4357502.01</v>
      </c>
      <c r="Q20" s="18">
        <v>944278400.99000001</v>
      </c>
      <c r="R20" s="18">
        <v>0</v>
      </c>
      <c r="S20" s="18">
        <v>944278400.99000001</v>
      </c>
      <c r="T20" s="18">
        <v>0</v>
      </c>
      <c r="U20" s="18">
        <v>0</v>
      </c>
    </row>
    <row r="21" spans="1:21" s="10" customFormat="1" ht="12" x14ac:dyDescent="0.2">
      <c r="A21" s="17" t="s">
        <v>27</v>
      </c>
      <c r="B21" s="17" t="s">
        <v>28</v>
      </c>
      <c r="C21" s="17" t="s">
        <v>274</v>
      </c>
      <c r="D21" s="17" t="s">
        <v>275</v>
      </c>
      <c r="E21" s="4">
        <v>20</v>
      </c>
      <c r="F21" s="18">
        <v>216000000</v>
      </c>
      <c r="G21" s="18">
        <f t="shared" si="3"/>
        <v>36852859</v>
      </c>
      <c r="H21" s="18">
        <v>0</v>
      </c>
      <c r="I21" s="18">
        <v>252852859</v>
      </c>
      <c r="J21" s="18">
        <v>252852859</v>
      </c>
      <c r="K21" s="18">
        <v>0</v>
      </c>
      <c r="L21" s="19">
        <v>0</v>
      </c>
      <c r="M21" s="19">
        <v>166978637</v>
      </c>
      <c r="N21" s="18">
        <v>85874222</v>
      </c>
      <c r="O21" s="18">
        <v>166139548.62</v>
      </c>
      <c r="P21" s="18">
        <v>839088.38</v>
      </c>
      <c r="Q21" s="18">
        <v>166139548.62</v>
      </c>
      <c r="R21" s="18">
        <v>0</v>
      </c>
      <c r="S21" s="18">
        <v>166139548.62</v>
      </c>
      <c r="T21" s="18">
        <v>0</v>
      </c>
      <c r="U21" s="18">
        <v>0</v>
      </c>
    </row>
    <row r="22" spans="1:21" s="10" customFormat="1" ht="12" x14ac:dyDescent="0.2">
      <c r="A22" s="17" t="s">
        <v>29</v>
      </c>
      <c r="B22" s="17" t="s">
        <v>30</v>
      </c>
      <c r="C22" s="17" t="s">
        <v>274</v>
      </c>
      <c r="D22" s="17" t="s">
        <v>275</v>
      </c>
      <c r="E22" s="4">
        <v>20</v>
      </c>
      <c r="F22" s="18">
        <v>40000000</v>
      </c>
      <c r="G22" s="18">
        <f t="shared" si="3"/>
        <v>1834520</v>
      </c>
      <c r="H22" s="18">
        <v>0</v>
      </c>
      <c r="I22" s="18">
        <v>41834520</v>
      </c>
      <c r="J22" s="18">
        <v>41834520</v>
      </c>
      <c r="K22" s="18">
        <v>0</v>
      </c>
      <c r="L22" s="19">
        <v>0</v>
      </c>
      <c r="M22" s="19">
        <v>28896461</v>
      </c>
      <c r="N22" s="18">
        <v>12938059</v>
      </c>
      <c r="O22" s="18">
        <v>28742597.879999999</v>
      </c>
      <c r="P22" s="18">
        <v>153863.12</v>
      </c>
      <c r="Q22" s="18">
        <v>28742597.879999999</v>
      </c>
      <c r="R22" s="18">
        <v>0</v>
      </c>
      <c r="S22" s="18">
        <v>28742597.879999999</v>
      </c>
      <c r="T22" s="18">
        <v>0</v>
      </c>
      <c r="U22" s="18">
        <v>0</v>
      </c>
    </row>
    <row r="23" spans="1:21" s="10" customFormat="1" ht="12" x14ac:dyDescent="0.2">
      <c r="A23" s="17" t="s">
        <v>31</v>
      </c>
      <c r="B23" s="17" t="s">
        <v>32</v>
      </c>
      <c r="C23" s="17" t="s">
        <v>274</v>
      </c>
      <c r="D23" s="17" t="s">
        <v>275</v>
      </c>
      <c r="E23" s="4">
        <v>20</v>
      </c>
      <c r="F23" s="18">
        <v>30000000</v>
      </c>
      <c r="G23" s="18">
        <f t="shared" si="3"/>
        <v>0</v>
      </c>
      <c r="H23" s="18">
        <v>0</v>
      </c>
      <c r="I23" s="18">
        <v>30000000</v>
      </c>
      <c r="J23" s="18">
        <v>30000000</v>
      </c>
      <c r="K23" s="18">
        <v>0</v>
      </c>
      <c r="L23" s="19">
        <v>0</v>
      </c>
      <c r="M23" s="19">
        <v>16105002</v>
      </c>
      <c r="N23" s="18">
        <v>13894998</v>
      </c>
      <c r="O23" s="18">
        <v>15988340.970000001</v>
      </c>
      <c r="P23" s="18">
        <v>116661.03</v>
      </c>
      <c r="Q23" s="18">
        <v>15988340.970000001</v>
      </c>
      <c r="R23" s="18">
        <v>0</v>
      </c>
      <c r="S23" s="18">
        <v>15988340.970000001</v>
      </c>
      <c r="T23" s="18">
        <v>0</v>
      </c>
      <c r="U23" s="18">
        <v>367780</v>
      </c>
    </row>
    <row r="24" spans="1:21" s="10" customFormat="1" ht="12" x14ac:dyDescent="0.2">
      <c r="A24" s="17" t="s">
        <v>33</v>
      </c>
      <c r="B24" s="17" t="s">
        <v>34</v>
      </c>
      <c r="C24" s="17" t="s">
        <v>274</v>
      </c>
      <c r="D24" s="17" t="s">
        <v>275</v>
      </c>
      <c r="E24" s="4">
        <v>20</v>
      </c>
      <c r="F24" s="18">
        <v>1897000000</v>
      </c>
      <c r="G24" s="18">
        <f t="shared" si="3"/>
        <v>109944531</v>
      </c>
      <c r="H24" s="18">
        <v>0</v>
      </c>
      <c r="I24" s="18">
        <v>2006944531</v>
      </c>
      <c r="J24" s="18">
        <v>2006944531</v>
      </c>
      <c r="K24" s="18">
        <v>0</v>
      </c>
      <c r="L24" s="19">
        <v>0</v>
      </c>
      <c r="M24" s="19">
        <v>1987263985</v>
      </c>
      <c r="N24" s="18">
        <v>19680546</v>
      </c>
      <c r="O24" s="18">
        <v>1979711778.01</v>
      </c>
      <c r="P24" s="18">
        <v>7552206.9900000002</v>
      </c>
      <c r="Q24" s="18">
        <v>1979711778.01</v>
      </c>
      <c r="R24" s="18">
        <v>0</v>
      </c>
      <c r="S24" s="18">
        <v>1979711778.01</v>
      </c>
      <c r="T24" s="18">
        <v>0</v>
      </c>
      <c r="U24" s="18">
        <v>0</v>
      </c>
    </row>
    <row r="25" spans="1:21" s="10" customFormat="1" ht="12" x14ac:dyDescent="0.2">
      <c r="A25" s="17" t="s">
        <v>35</v>
      </c>
      <c r="B25" s="17" t="s">
        <v>36</v>
      </c>
      <c r="C25" s="17" t="s">
        <v>274</v>
      </c>
      <c r="D25" s="17" t="s">
        <v>275</v>
      </c>
      <c r="E25" s="4">
        <v>20</v>
      </c>
      <c r="F25" s="18">
        <v>1765000000</v>
      </c>
      <c r="G25" s="18">
        <f t="shared" si="3"/>
        <v>268372220</v>
      </c>
      <c r="H25" s="18">
        <v>0</v>
      </c>
      <c r="I25" s="18">
        <v>2033372220</v>
      </c>
      <c r="J25" s="18">
        <v>2033372220</v>
      </c>
      <c r="K25" s="18">
        <v>0</v>
      </c>
      <c r="L25" s="19">
        <v>0</v>
      </c>
      <c r="M25" s="19">
        <v>1361450384</v>
      </c>
      <c r="N25" s="18">
        <v>671921836</v>
      </c>
      <c r="O25" s="18">
        <v>1354592585.3299999</v>
      </c>
      <c r="P25" s="18">
        <v>6857798.6699999999</v>
      </c>
      <c r="Q25" s="18">
        <v>1354592585.3299999</v>
      </c>
      <c r="R25" s="18">
        <v>0</v>
      </c>
      <c r="S25" s="18">
        <v>1354592585.3299999</v>
      </c>
      <c r="T25" s="18">
        <v>0</v>
      </c>
      <c r="U25" s="18">
        <v>0</v>
      </c>
    </row>
    <row r="26" spans="1:21" s="10" customFormat="1" ht="12" x14ac:dyDescent="0.2">
      <c r="A26" s="17" t="s">
        <v>37</v>
      </c>
      <c r="B26" s="17" t="s">
        <v>38</v>
      </c>
      <c r="C26" s="17" t="s">
        <v>274</v>
      </c>
      <c r="D26" s="17" t="s">
        <v>275</v>
      </c>
      <c r="E26" s="4">
        <v>20</v>
      </c>
      <c r="F26" s="18">
        <v>1922000000</v>
      </c>
      <c r="G26" s="18">
        <f t="shared" si="3"/>
        <v>2376692125</v>
      </c>
      <c r="H26" s="18">
        <v>0</v>
      </c>
      <c r="I26" s="18">
        <v>4298692125</v>
      </c>
      <c r="J26" s="18">
        <v>4298692125</v>
      </c>
      <c r="K26" s="18">
        <v>0</v>
      </c>
      <c r="L26" s="19">
        <v>0</v>
      </c>
      <c r="M26" s="19">
        <v>75765125</v>
      </c>
      <c r="N26" s="18">
        <v>4222927000</v>
      </c>
      <c r="O26" s="18">
        <v>68235948.349999994</v>
      </c>
      <c r="P26" s="18">
        <v>7529176.6500000004</v>
      </c>
      <c r="Q26" s="18">
        <v>68235948.349999994</v>
      </c>
      <c r="R26" s="18">
        <v>0</v>
      </c>
      <c r="S26" s="18">
        <v>68235948.349999994</v>
      </c>
      <c r="T26" s="18">
        <v>0</v>
      </c>
      <c r="U26" s="18">
        <v>0</v>
      </c>
    </row>
    <row r="27" spans="1:21" s="10" customFormat="1" ht="12" x14ac:dyDescent="0.2">
      <c r="A27" s="17" t="s">
        <v>39</v>
      </c>
      <c r="B27" s="17" t="s">
        <v>40</v>
      </c>
      <c r="C27" s="17" t="s">
        <v>274</v>
      </c>
      <c r="D27" s="17" t="s">
        <v>275</v>
      </c>
      <c r="E27" s="4">
        <v>20</v>
      </c>
      <c r="F27" s="18">
        <v>608000000</v>
      </c>
      <c r="G27" s="18">
        <f t="shared" si="3"/>
        <v>83413064</v>
      </c>
      <c r="H27" s="18">
        <v>0</v>
      </c>
      <c r="I27" s="18">
        <v>691413064</v>
      </c>
      <c r="J27" s="18">
        <v>691413064</v>
      </c>
      <c r="K27" s="18">
        <v>0</v>
      </c>
      <c r="L27" s="19">
        <v>0</v>
      </c>
      <c r="M27" s="19">
        <v>467733296</v>
      </c>
      <c r="N27" s="18">
        <v>223679768</v>
      </c>
      <c r="O27" s="18">
        <v>465396539.31999999</v>
      </c>
      <c r="P27" s="18">
        <v>2336756.6800000002</v>
      </c>
      <c r="Q27" s="18">
        <v>465396539.31999999</v>
      </c>
      <c r="R27" s="18">
        <v>0</v>
      </c>
      <c r="S27" s="18">
        <v>465396539.31999999</v>
      </c>
      <c r="T27" s="18">
        <v>0</v>
      </c>
      <c r="U27" s="18">
        <v>652431</v>
      </c>
    </row>
    <row r="28" spans="1:21" s="10" customFormat="1" ht="12" x14ac:dyDescent="0.2">
      <c r="A28" s="17" t="s">
        <v>41</v>
      </c>
      <c r="B28" s="17" t="s">
        <v>42</v>
      </c>
      <c r="C28" s="17" t="s">
        <v>274</v>
      </c>
      <c r="D28" s="17" t="s">
        <v>275</v>
      </c>
      <c r="E28" s="4">
        <v>20</v>
      </c>
      <c r="F28" s="18">
        <v>60000000</v>
      </c>
      <c r="G28" s="18">
        <f t="shared" si="3"/>
        <v>346187</v>
      </c>
      <c r="H28" s="18">
        <v>0</v>
      </c>
      <c r="I28" s="18">
        <v>60346187</v>
      </c>
      <c r="J28" s="18">
        <v>60346187</v>
      </c>
      <c r="K28" s="18">
        <v>0</v>
      </c>
      <c r="L28" s="19">
        <v>0</v>
      </c>
      <c r="M28" s="19">
        <v>30412138</v>
      </c>
      <c r="N28" s="18">
        <v>29934049</v>
      </c>
      <c r="O28" s="18">
        <v>30173094</v>
      </c>
      <c r="P28" s="18">
        <v>239044</v>
      </c>
      <c r="Q28" s="18">
        <v>30173094</v>
      </c>
      <c r="R28" s="18">
        <v>0</v>
      </c>
      <c r="S28" s="18">
        <v>30173094</v>
      </c>
      <c r="T28" s="18">
        <v>0</v>
      </c>
      <c r="U28" s="18">
        <v>0</v>
      </c>
    </row>
    <row r="29" spans="1:21" s="10" customFormat="1" ht="24" x14ac:dyDescent="0.2">
      <c r="A29" s="13" t="s">
        <v>43</v>
      </c>
      <c r="B29" s="13" t="s">
        <v>44</v>
      </c>
      <c r="C29" s="13" t="s">
        <v>274</v>
      </c>
      <c r="D29" s="13" t="s">
        <v>275</v>
      </c>
      <c r="E29" s="14">
        <v>20</v>
      </c>
      <c r="F29" s="15">
        <v>837000000</v>
      </c>
      <c r="G29" s="15">
        <f t="shared" si="3"/>
        <v>88799151</v>
      </c>
      <c r="H29" s="15">
        <v>0</v>
      </c>
      <c r="I29" s="15">
        <v>925799151</v>
      </c>
      <c r="J29" s="15">
        <v>915718860</v>
      </c>
      <c r="K29" s="15">
        <v>10080291</v>
      </c>
      <c r="L29" s="16">
        <v>0</v>
      </c>
      <c r="M29" s="16">
        <v>695702058</v>
      </c>
      <c r="N29" s="15">
        <v>220016802</v>
      </c>
      <c r="O29" s="15">
        <v>692475771.38999999</v>
      </c>
      <c r="P29" s="15">
        <v>3226286.61</v>
      </c>
      <c r="Q29" s="15">
        <v>692475771.38999999</v>
      </c>
      <c r="R29" s="15">
        <v>0</v>
      </c>
      <c r="S29" s="15">
        <v>692475771.38999999</v>
      </c>
      <c r="T29" s="15">
        <v>0</v>
      </c>
      <c r="U29" s="15">
        <v>10277110</v>
      </c>
    </row>
    <row r="30" spans="1:21" s="10" customFormat="1" ht="12" x14ac:dyDescent="0.2">
      <c r="A30" s="17" t="s">
        <v>45</v>
      </c>
      <c r="B30" s="17" t="s">
        <v>46</v>
      </c>
      <c r="C30" s="17" t="s">
        <v>274</v>
      </c>
      <c r="D30" s="17" t="s">
        <v>275</v>
      </c>
      <c r="E30" s="4">
        <v>20</v>
      </c>
      <c r="F30" s="18">
        <v>70000000</v>
      </c>
      <c r="G30" s="18">
        <f t="shared" si="3"/>
        <v>13766358</v>
      </c>
      <c r="H30" s="18">
        <v>0</v>
      </c>
      <c r="I30" s="18">
        <v>83766358</v>
      </c>
      <c r="J30" s="18">
        <v>83766358</v>
      </c>
      <c r="K30" s="18">
        <v>0</v>
      </c>
      <c r="L30" s="19">
        <v>0</v>
      </c>
      <c r="M30" s="19">
        <v>47401123</v>
      </c>
      <c r="N30" s="18">
        <v>36365235</v>
      </c>
      <c r="O30" s="18">
        <v>47134713.740000002</v>
      </c>
      <c r="P30" s="18">
        <v>266409.26</v>
      </c>
      <c r="Q30" s="18">
        <v>47134713.740000002</v>
      </c>
      <c r="R30" s="18">
        <v>0</v>
      </c>
      <c r="S30" s="18">
        <v>47134713.740000002</v>
      </c>
      <c r="T30" s="18">
        <v>0</v>
      </c>
      <c r="U30" s="18">
        <v>0</v>
      </c>
    </row>
    <row r="31" spans="1:21" s="10" customFormat="1" ht="12" x14ac:dyDescent="0.2">
      <c r="A31" s="17" t="s">
        <v>47</v>
      </c>
      <c r="B31" s="17" t="s">
        <v>48</v>
      </c>
      <c r="C31" s="17" t="s">
        <v>274</v>
      </c>
      <c r="D31" s="17" t="s">
        <v>275</v>
      </c>
      <c r="E31" s="4">
        <v>20</v>
      </c>
      <c r="F31" s="18">
        <v>536000000</v>
      </c>
      <c r="G31" s="18">
        <f t="shared" si="3"/>
        <v>72308402</v>
      </c>
      <c r="H31" s="18">
        <v>0</v>
      </c>
      <c r="I31" s="18">
        <v>608308402</v>
      </c>
      <c r="J31" s="18">
        <v>598228111</v>
      </c>
      <c r="K31" s="18">
        <v>10080291</v>
      </c>
      <c r="L31" s="19">
        <v>0</v>
      </c>
      <c r="M31" s="19">
        <v>488084225</v>
      </c>
      <c r="N31" s="18">
        <v>110143886</v>
      </c>
      <c r="O31" s="18">
        <v>486015068.76999998</v>
      </c>
      <c r="P31" s="18">
        <v>2069156.23</v>
      </c>
      <c r="Q31" s="18">
        <v>486015068.76999998</v>
      </c>
      <c r="R31" s="18">
        <v>0</v>
      </c>
      <c r="S31" s="18">
        <v>486015068.76999998</v>
      </c>
      <c r="T31" s="18">
        <v>0</v>
      </c>
      <c r="U31" s="18">
        <v>10277110</v>
      </c>
    </row>
    <row r="32" spans="1:21" s="10" customFormat="1" ht="12" x14ac:dyDescent="0.2">
      <c r="A32" s="17" t="s">
        <v>49</v>
      </c>
      <c r="B32" s="17" t="s">
        <v>50</v>
      </c>
      <c r="C32" s="17" t="s">
        <v>274</v>
      </c>
      <c r="D32" s="17" t="s">
        <v>275</v>
      </c>
      <c r="E32" s="4">
        <v>20</v>
      </c>
      <c r="F32" s="18">
        <v>231000000</v>
      </c>
      <c r="G32" s="18">
        <f t="shared" si="3"/>
        <v>2724391</v>
      </c>
      <c r="H32" s="18">
        <v>0</v>
      </c>
      <c r="I32" s="18">
        <v>233724391</v>
      </c>
      <c r="J32" s="18">
        <v>233724391</v>
      </c>
      <c r="K32" s="18">
        <v>0</v>
      </c>
      <c r="L32" s="19">
        <v>0</v>
      </c>
      <c r="M32" s="19">
        <v>160216710</v>
      </c>
      <c r="N32" s="18">
        <v>73507681</v>
      </c>
      <c r="O32" s="18">
        <v>159325988.88</v>
      </c>
      <c r="P32" s="18">
        <v>890721.12</v>
      </c>
      <c r="Q32" s="18">
        <v>159325988.88</v>
      </c>
      <c r="R32" s="18">
        <v>0</v>
      </c>
      <c r="S32" s="18">
        <v>159325988.88</v>
      </c>
      <c r="T32" s="18">
        <v>0</v>
      </c>
      <c r="U32" s="18">
        <v>0</v>
      </c>
    </row>
    <row r="33" spans="1:21" s="10" customFormat="1" ht="24" x14ac:dyDescent="0.2">
      <c r="A33" s="13" t="s">
        <v>293</v>
      </c>
      <c r="B33" s="13" t="s">
        <v>294</v>
      </c>
      <c r="C33" s="13" t="s">
        <v>274</v>
      </c>
      <c r="D33" s="13" t="s">
        <v>275</v>
      </c>
      <c r="E33" s="14">
        <v>20</v>
      </c>
      <c r="F33" s="15">
        <v>13404000000</v>
      </c>
      <c r="G33" s="15">
        <f t="shared" si="3"/>
        <v>-13404000000</v>
      </c>
      <c r="H33" s="15">
        <v>0</v>
      </c>
      <c r="I33" s="15">
        <v>0</v>
      </c>
      <c r="J33" s="15">
        <v>0</v>
      </c>
      <c r="K33" s="15">
        <v>0</v>
      </c>
      <c r="L33" s="16">
        <v>0</v>
      </c>
      <c r="M33" s="16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s="10" customFormat="1" ht="12" x14ac:dyDescent="0.2">
      <c r="A34" s="13" t="s">
        <v>51</v>
      </c>
      <c r="B34" s="13" t="s">
        <v>52</v>
      </c>
      <c r="C34" s="13" t="s">
        <v>274</v>
      </c>
      <c r="D34" s="13" t="s">
        <v>275</v>
      </c>
      <c r="E34" s="14">
        <v>20</v>
      </c>
      <c r="F34" s="15">
        <v>6891850000</v>
      </c>
      <c r="G34" s="15">
        <f>+I34-F34-H34</f>
        <v>0</v>
      </c>
      <c r="H34" s="15">
        <v>-344592500</v>
      </c>
      <c r="I34" s="15">
        <v>6547257500</v>
      </c>
      <c r="J34" s="15">
        <v>5557933263.9300003</v>
      </c>
      <c r="K34" s="15">
        <v>989324236.07000005</v>
      </c>
      <c r="L34" s="16">
        <v>0</v>
      </c>
      <c r="M34" s="16">
        <v>5394232866.9300003</v>
      </c>
      <c r="N34" s="15">
        <v>163700397</v>
      </c>
      <c r="O34" s="15">
        <v>3173340033.6900001</v>
      </c>
      <c r="P34" s="15">
        <v>2220892833.2399998</v>
      </c>
      <c r="Q34" s="15">
        <v>3173340033.6900001</v>
      </c>
      <c r="R34" s="15">
        <v>0</v>
      </c>
      <c r="S34" s="15">
        <v>3173340033.6900001</v>
      </c>
      <c r="T34" s="15">
        <v>0</v>
      </c>
      <c r="U34" s="15">
        <v>0</v>
      </c>
    </row>
    <row r="35" spans="1:21" s="10" customFormat="1" ht="12" x14ac:dyDescent="0.2">
      <c r="A35" s="17" t="s">
        <v>53</v>
      </c>
      <c r="B35" s="17" t="s">
        <v>54</v>
      </c>
      <c r="C35" s="17" t="s">
        <v>274</v>
      </c>
      <c r="D35" s="17" t="s">
        <v>275</v>
      </c>
      <c r="E35" s="4">
        <v>20</v>
      </c>
      <c r="F35" s="18">
        <v>6098850000</v>
      </c>
      <c r="G35" s="18">
        <f>+I35-F35-H35</f>
        <v>0</v>
      </c>
      <c r="H35" s="18">
        <v>-344592500</v>
      </c>
      <c r="I35" s="18">
        <v>5754257500</v>
      </c>
      <c r="J35" s="18">
        <v>5233902388</v>
      </c>
      <c r="K35" s="18">
        <v>520355112</v>
      </c>
      <c r="L35" s="19">
        <v>0</v>
      </c>
      <c r="M35" s="19">
        <v>5076770500</v>
      </c>
      <c r="N35" s="18">
        <v>157131888</v>
      </c>
      <c r="O35" s="18">
        <v>2974246292.71</v>
      </c>
      <c r="P35" s="18">
        <v>2102524207.29</v>
      </c>
      <c r="Q35" s="18">
        <v>2974246292.71</v>
      </c>
      <c r="R35" s="18">
        <v>0</v>
      </c>
      <c r="S35" s="18">
        <v>2974246292.71</v>
      </c>
      <c r="T35" s="18">
        <v>0</v>
      </c>
      <c r="U35" s="18">
        <v>0</v>
      </c>
    </row>
    <row r="36" spans="1:21" s="10" customFormat="1" ht="12" x14ac:dyDescent="0.2">
      <c r="A36" s="17" t="s">
        <v>55</v>
      </c>
      <c r="B36" s="17" t="s">
        <v>56</v>
      </c>
      <c r="C36" s="17" t="s">
        <v>274</v>
      </c>
      <c r="D36" s="17" t="s">
        <v>275</v>
      </c>
      <c r="E36" s="4">
        <v>20</v>
      </c>
      <c r="F36" s="18">
        <v>793000000</v>
      </c>
      <c r="G36" s="18">
        <f t="shared" si="3"/>
        <v>0</v>
      </c>
      <c r="H36" s="18">
        <v>0</v>
      </c>
      <c r="I36" s="18">
        <v>793000000</v>
      </c>
      <c r="J36" s="18">
        <v>324030875.93000001</v>
      </c>
      <c r="K36" s="18">
        <v>468969124.06999999</v>
      </c>
      <c r="L36" s="19">
        <v>0</v>
      </c>
      <c r="M36" s="19">
        <v>317462366.93000001</v>
      </c>
      <c r="N36" s="18">
        <v>6568509</v>
      </c>
      <c r="O36" s="18">
        <v>199093740.97999999</v>
      </c>
      <c r="P36" s="18">
        <v>118368625.95</v>
      </c>
      <c r="Q36" s="18">
        <v>199093740.97999999</v>
      </c>
      <c r="R36" s="18">
        <v>0</v>
      </c>
      <c r="S36" s="18">
        <v>199093740.97999999</v>
      </c>
      <c r="T36" s="18">
        <v>0</v>
      </c>
      <c r="U36" s="18">
        <v>0</v>
      </c>
    </row>
    <row r="37" spans="1:21" s="10" customFormat="1" ht="24" x14ac:dyDescent="0.2">
      <c r="A37" s="13" t="s">
        <v>57</v>
      </c>
      <c r="B37" s="13" t="s">
        <v>58</v>
      </c>
      <c r="C37" s="13" t="s">
        <v>274</v>
      </c>
      <c r="D37" s="13" t="s">
        <v>275</v>
      </c>
      <c r="E37" s="14">
        <v>20</v>
      </c>
      <c r="F37" s="15">
        <v>15887000000</v>
      </c>
      <c r="G37" s="15">
        <f t="shared" si="3"/>
        <v>5617229751</v>
      </c>
      <c r="H37" s="15">
        <v>0</v>
      </c>
      <c r="I37" s="15">
        <v>21504229751</v>
      </c>
      <c r="J37" s="15">
        <v>21504229751</v>
      </c>
      <c r="K37" s="15">
        <v>0</v>
      </c>
      <c r="L37" s="16">
        <v>0</v>
      </c>
      <c r="M37" s="16">
        <v>15428844191</v>
      </c>
      <c r="N37" s="15">
        <v>6075385560</v>
      </c>
      <c r="O37" s="15">
        <v>15392732300.57</v>
      </c>
      <c r="P37" s="15">
        <v>36111890.43</v>
      </c>
      <c r="Q37" s="15">
        <v>15058966868.57</v>
      </c>
      <c r="R37" s="15">
        <v>333765432</v>
      </c>
      <c r="S37" s="15">
        <v>15058966868.57</v>
      </c>
      <c r="T37" s="15">
        <v>0</v>
      </c>
      <c r="U37" s="15">
        <v>0</v>
      </c>
    </row>
    <row r="38" spans="1:21" s="10" customFormat="1" ht="24" x14ac:dyDescent="0.2">
      <c r="A38" s="13" t="s">
        <v>59</v>
      </c>
      <c r="B38" s="13" t="s">
        <v>60</v>
      </c>
      <c r="C38" s="13" t="s">
        <v>274</v>
      </c>
      <c r="D38" s="13" t="s">
        <v>275</v>
      </c>
      <c r="E38" s="14">
        <v>20</v>
      </c>
      <c r="F38" s="15">
        <v>7250000000</v>
      </c>
      <c r="G38" s="15">
        <f t="shared" si="3"/>
        <v>2030504362</v>
      </c>
      <c r="H38" s="15">
        <v>0</v>
      </c>
      <c r="I38" s="15">
        <v>9280504362</v>
      </c>
      <c r="J38" s="15">
        <v>9280504362</v>
      </c>
      <c r="K38" s="15">
        <v>0</v>
      </c>
      <c r="L38" s="16">
        <v>0</v>
      </c>
      <c r="M38" s="16">
        <v>6922291211</v>
      </c>
      <c r="N38" s="15">
        <v>2358213151</v>
      </c>
      <c r="O38" s="15">
        <v>6906946305.5299997</v>
      </c>
      <c r="P38" s="15">
        <v>15344905.470000001</v>
      </c>
      <c r="Q38" s="15">
        <v>6906946305.5299997</v>
      </c>
      <c r="R38" s="15">
        <v>0</v>
      </c>
      <c r="S38" s="15">
        <v>6906946305.5299997</v>
      </c>
      <c r="T38" s="15">
        <v>0</v>
      </c>
      <c r="U38" s="15">
        <v>0</v>
      </c>
    </row>
    <row r="39" spans="1:21" s="10" customFormat="1" ht="12" x14ac:dyDescent="0.2">
      <c r="A39" s="17" t="s">
        <v>61</v>
      </c>
      <c r="B39" s="17" t="s">
        <v>62</v>
      </c>
      <c r="C39" s="17" t="s">
        <v>274</v>
      </c>
      <c r="D39" s="17" t="s">
        <v>275</v>
      </c>
      <c r="E39" s="4">
        <v>20</v>
      </c>
      <c r="F39" s="18">
        <v>1574000000</v>
      </c>
      <c r="G39" s="18">
        <f t="shared" si="3"/>
        <v>488327932</v>
      </c>
      <c r="H39" s="18">
        <v>0</v>
      </c>
      <c r="I39" s="18">
        <v>2062327932</v>
      </c>
      <c r="J39" s="18">
        <v>2062327932</v>
      </c>
      <c r="K39" s="18">
        <v>0</v>
      </c>
      <c r="L39" s="19">
        <v>0</v>
      </c>
      <c r="M39" s="19">
        <v>1529103436</v>
      </c>
      <c r="N39" s="18">
        <v>533224496</v>
      </c>
      <c r="O39" s="18">
        <v>1525713715.96</v>
      </c>
      <c r="P39" s="18">
        <v>3389720.04</v>
      </c>
      <c r="Q39" s="18">
        <v>1525713715.96</v>
      </c>
      <c r="R39" s="18">
        <v>0</v>
      </c>
      <c r="S39" s="18">
        <v>1525713715.96</v>
      </c>
      <c r="T39" s="18">
        <v>0</v>
      </c>
      <c r="U39" s="18">
        <v>0</v>
      </c>
    </row>
    <row r="40" spans="1:21" s="10" customFormat="1" ht="24" x14ac:dyDescent="0.2">
      <c r="A40" s="17" t="s">
        <v>63</v>
      </c>
      <c r="B40" s="17" t="s">
        <v>64</v>
      </c>
      <c r="C40" s="17" t="s">
        <v>274</v>
      </c>
      <c r="D40" s="17" t="s">
        <v>275</v>
      </c>
      <c r="E40" s="4">
        <v>20</v>
      </c>
      <c r="F40" s="18">
        <v>2583000000</v>
      </c>
      <c r="G40" s="18">
        <f t="shared" si="3"/>
        <v>600043321</v>
      </c>
      <c r="H40" s="18">
        <v>0</v>
      </c>
      <c r="I40" s="18">
        <v>3183043321</v>
      </c>
      <c r="J40" s="18">
        <v>3183043321</v>
      </c>
      <c r="K40" s="18">
        <v>0</v>
      </c>
      <c r="L40" s="19">
        <v>0</v>
      </c>
      <c r="M40" s="19">
        <v>2336932148</v>
      </c>
      <c r="N40" s="18">
        <v>846111173</v>
      </c>
      <c r="O40" s="18">
        <v>2331590257.5999999</v>
      </c>
      <c r="P40" s="18">
        <v>5341890.4000000004</v>
      </c>
      <c r="Q40" s="18">
        <v>2331590257.5999999</v>
      </c>
      <c r="R40" s="18">
        <v>0</v>
      </c>
      <c r="S40" s="18">
        <v>2331590257.5999999</v>
      </c>
      <c r="T40" s="18">
        <v>0</v>
      </c>
      <c r="U40" s="18">
        <v>0</v>
      </c>
    </row>
    <row r="41" spans="1:21" s="10" customFormat="1" ht="24" x14ac:dyDescent="0.2">
      <c r="A41" s="17" t="s">
        <v>65</v>
      </c>
      <c r="B41" s="17" t="s">
        <v>66</v>
      </c>
      <c r="C41" s="17" t="s">
        <v>274</v>
      </c>
      <c r="D41" s="17" t="s">
        <v>275</v>
      </c>
      <c r="E41" s="4">
        <v>20</v>
      </c>
      <c r="F41" s="18">
        <v>3093000000</v>
      </c>
      <c r="G41" s="18">
        <f t="shared" si="3"/>
        <v>942133109</v>
      </c>
      <c r="H41" s="18">
        <v>0</v>
      </c>
      <c r="I41" s="18">
        <v>4035133109</v>
      </c>
      <c r="J41" s="18">
        <v>4035133109</v>
      </c>
      <c r="K41" s="18">
        <v>0</v>
      </c>
      <c r="L41" s="19">
        <v>0</v>
      </c>
      <c r="M41" s="19">
        <v>3056255627</v>
      </c>
      <c r="N41" s="18">
        <v>978877482</v>
      </c>
      <c r="O41" s="18">
        <v>3049642331.9699998</v>
      </c>
      <c r="P41" s="18">
        <v>6613295.0300000003</v>
      </c>
      <c r="Q41" s="18">
        <v>3049642331.9699998</v>
      </c>
      <c r="R41" s="18">
        <v>0</v>
      </c>
      <c r="S41" s="18">
        <v>3049642331.9699998</v>
      </c>
      <c r="T41" s="18">
        <v>0</v>
      </c>
      <c r="U41" s="18">
        <v>0</v>
      </c>
    </row>
    <row r="42" spans="1:21" s="10" customFormat="1" ht="24" x14ac:dyDescent="0.2">
      <c r="A42" s="13" t="s">
        <v>67</v>
      </c>
      <c r="B42" s="13" t="s">
        <v>68</v>
      </c>
      <c r="C42" s="13" t="s">
        <v>274</v>
      </c>
      <c r="D42" s="13" t="s">
        <v>275</v>
      </c>
      <c r="E42" s="14">
        <v>20</v>
      </c>
      <c r="F42" s="15">
        <v>6669000000</v>
      </c>
      <c r="G42" s="15">
        <f t="shared" si="3"/>
        <v>2976815475</v>
      </c>
      <c r="H42" s="15">
        <v>0</v>
      </c>
      <c r="I42" s="15">
        <v>9645815475</v>
      </c>
      <c r="J42" s="15">
        <v>9645815475</v>
      </c>
      <c r="K42" s="15">
        <v>0</v>
      </c>
      <c r="L42" s="16">
        <v>0</v>
      </c>
      <c r="M42" s="16">
        <v>6595167903</v>
      </c>
      <c r="N42" s="15">
        <v>3050647572</v>
      </c>
      <c r="O42" s="15">
        <v>6578638058.1599998</v>
      </c>
      <c r="P42" s="15">
        <v>16529844.84</v>
      </c>
      <c r="Q42" s="15">
        <v>6244872626.1599998</v>
      </c>
      <c r="R42" s="15">
        <v>333765432</v>
      </c>
      <c r="S42" s="15">
        <v>6244872626.1599998</v>
      </c>
      <c r="T42" s="15">
        <v>0</v>
      </c>
      <c r="U42" s="15">
        <v>0</v>
      </c>
    </row>
    <row r="43" spans="1:21" s="10" customFormat="1" ht="12" x14ac:dyDescent="0.2">
      <c r="A43" s="17" t="s">
        <v>69</v>
      </c>
      <c r="B43" s="17" t="s">
        <v>70</v>
      </c>
      <c r="C43" s="17" t="s">
        <v>274</v>
      </c>
      <c r="D43" s="17" t="s">
        <v>275</v>
      </c>
      <c r="E43" s="4">
        <v>20</v>
      </c>
      <c r="F43" s="18">
        <v>3514000000</v>
      </c>
      <c r="G43" s="18">
        <f t="shared" si="3"/>
        <v>1142916469</v>
      </c>
      <c r="H43" s="18">
        <v>0</v>
      </c>
      <c r="I43" s="18">
        <v>4656916469</v>
      </c>
      <c r="J43" s="18">
        <v>4656916469</v>
      </c>
      <c r="K43" s="18">
        <v>0</v>
      </c>
      <c r="L43" s="19">
        <v>0</v>
      </c>
      <c r="M43" s="19">
        <v>3265535012</v>
      </c>
      <c r="N43" s="18">
        <v>1391381457</v>
      </c>
      <c r="O43" s="18">
        <v>3258634424.5100002</v>
      </c>
      <c r="P43" s="18">
        <v>6900587.4900000002</v>
      </c>
      <c r="Q43" s="18">
        <v>2924868992.5100002</v>
      </c>
      <c r="R43" s="18">
        <v>333765432</v>
      </c>
      <c r="S43" s="18">
        <v>2924868992.5100002</v>
      </c>
      <c r="T43" s="18">
        <v>0</v>
      </c>
      <c r="U43" s="18">
        <v>0</v>
      </c>
    </row>
    <row r="44" spans="1:21" s="10" customFormat="1" ht="24" x14ac:dyDescent="0.2">
      <c r="A44" s="17" t="s">
        <v>71</v>
      </c>
      <c r="B44" s="17" t="s">
        <v>72</v>
      </c>
      <c r="C44" s="17" t="s">
        <v>274</v>
      </c>
      <c r="D44" s="17" t="s">
        <v>275</v>
      </c>
      <c r="E44" s="4">
        <v>20</v>
      </c>
      <c r="F44" s="18">
        <v>1783000000</v>
      </c>
      <c r="G44" s="18">
        <f t="shared" si="3"/>
        <v>730615187</v>
      </c>
      <c r="H44" s="18">
        <v>0</v>
      </c>
      <c r="I44" s="18">
        <v>2513615187</v>
      </c>
      <c r="J44" s="18">
        <v>2513615187</v>
      </c>
      <c r="K44" s="18">
        <v>0</v>
      </c>
      <c r="L44" s="19">
        <v>0</v>
      </c>
      <c r="M44" s="19">
        <v>1977972203</v>
      </c>
      <c r="N44" s="18">
        <v>535642984</v>
      </c>
      <c r="O44" s="18">
        <v>1974036396.8499999</v>
      </c>
      <c r="P44" s="18">
        <v>3935806.15</v>
      </c>
      <c r="Q44" s="18">
        <v>1974036396.8499999</v>
      </c>
      <c r="R44" s="18">
        <v>0</v>
      </c>
      <c r="S44" s="18">
        <v>1974036396.8499999</v>
      </c>
      <c r="T44" s="18">
        <v>0</v>
      </c>
      <c r="U44" s="18">
        <v>0</v>
      </c>
    </row>
    <row r="45" spans="1:21" s="10" customFormat="1" ht="48" x14ac:dyDescent="0.2">
      <c r="A45" s="17" t="s">
        <v>73</v>
      </c>
      <c r="B45" s="17" t="s">
        <v>74</v>
      </c>
      <c r="C45" s="17" t="s">
        <v>274</v>
      </c>
      <c r="D45" s="17" t="s">
        <v>275</v>
      </c>
      <c r="E45" s="4">
        <v>20</v>
      </c>
      <c r="F45" s="18">
        <v>1372000000</v>
      </c>
      <c r="G45" s="18">
        <f t="shared" si="3"/>
        <v>1103283819</v>
      </c>
      <c r="H45" s="18">
        <v>0</v>
      </c>
      <c r="I45" s="18">
        <v>2475283819</v>
      </c>
      <c r="J45" s="18">
        <v>2475283819</v>
      </c>
      <c r="K45" s="18">
        <v>0</v>
      </c>
      <c r="L45" s="19">
        <v>0</v>
      </c>
      <c r="M45" s="19">
        <v>1351660688</v>
      </c>
      <c r="N45" s="18">
        <v>1123623131</v>
      </c>
      <c r="O45" s="18">
        <v>1345967236.8</v>
      </c>
      <c r="P45" s="18">
        <v>5693451.2000000002</v>
      </c>
      <c r="Q45" s="18">
        <v>1345967236.8</v>
      </c>
      <c r="R45" s="18">
        <v>0</v>
      </c>
      <c r="S45" s="18">
        <v>1345967236.8</v>
      </c>
      <c r="T45" s="18">
        <v>0</v>
      </c>
      <c r="U45" s="18">
        <v>0</v>
      </c>
    </row>
    <row r="46" spans="1:21" s="10" customFormat="1" ht="12" x14ac:dyDescent="0.2">
      <c r="A46" s="17" t="s">
        <v>75</v>
      </c>
      <c r="B46" s="17" t="s">
        <v>76</v>
      </c>
      <c r="C46" s="17" t="s">
        <v>274</v>
      </c>
      <c r="D46" s="17" t="s">
        <v>275</v>
      </c>
      <c r="E46" s="4">
        <v>20</v>
      </c>
      <c r="F46" s="18">
        <v>1181000000</v>
      </c>
      <c r="G46" s="18">
        <f t="shared" si="3"/>
        <v>365745949</v>
      </c>
      <c r="H46" s="18">
        <v>0</v>
      </c>
      <c r="I46" s="18">
        <v>1546745949</v>
      </c>
      <c r="J46" s="18">
        <v>1546745949</v>
      </c>
      <c r="K46" s="18">
        <v>0</v>
      </c>
      <c r="L46" s="19">
        <v>0</v>
      </c>
      <c r="M46" s="19">
        <v>1146900464</v>
      </c>
      <c r="N46" s="18">
        <v>399845485</v>
      </c>
      <c r="O46" s="18">
        <v>1144358379.3199999</v>
      </c>
      <c r="P46" s="18">
        <v>2542084.6800000002</v>
      </c>
      <c r="Q46" s="18">
        <v>1144358379.3199999</v>
      </c>
      <c r="R46" s="18">
        <v>0</v>
      </c>
      <c r="S46" s="18">
        <v>1144358379.3199999</v>
      </c>
      <c r="T46" s="18">
        <v>0</v>
      </c>
      <c r="U46" s="18">
        <v>0</v>
      </c>
    </row>
    <row r="47" spans="1:21" s="10" customFormat="1" ht="12" x14ac:dyDescent="0.2">
      <c r="A47" s="17" t="s">
        <v>77</v>
      </c>
      <c r="B47" s="17" t="s">
        <v>78</v>
      </c>
      <c r="C47" s="17" t="s">
        <v>274</v>
      </c>
      <c r="D47" s="17" t="s">
        <v>275</v>
      </c>
      <c r="E47" s="4">
        <v>20</v>
      </c>
      <c r="F47" s="18">
        <v>787000000</v>
      </c>
      <c r="G47" s="18">
        <f t="shared" si="3"/>
        <v>244163965</v>
      </c>
      <c r="H47" s="18">
        <v>0</v>
      </c>
      <c r="I47" s="18">
        <v>1031163965</v>
      </c>
      <c r="J47" s="18">
        <v>1031163965</v>
      </c>
      <c r="K47" s="18">
        <v>0</v>
      </c>
      <c r="L47" s="19">
        <v>0</v>
      </c>
      <c r="M47" s="19">
        <v>764484613</v>
      </c>
      <c r="N47" s="18">
        <v>266679352</v>
      </c>
      <c r="O47" s="18">
        <v>762789557.55999994</v>
      </c>
      <c r="P47" s="18">
        <v>1695055.44</v>
      </c>
      <c r="Q47" s="18">
        <v>762789557.55999994</v>
      </c>
      <c r="R47" s="18">
        <v>0</v>
      </c>
      <c r="S47" s="18">
        <v>762789557.55999994</v>
      </c>
      <c r="T47" s="18">
        <v>0</v>
      </c>
      <c r="U47" s="18">
        <v>0</v>
      </c>
    </row>
    <row r="48" spans="1:21" s="10" customFormat="1" ht="12" x14ac:dyDescent="0.2">
      <c r="A48" s="13" t="s">
        <v>79</v>
      </c>
      <c r="B48" s="13" t="s">
        <v>80</v>
      </c>
      <c r="C48" s="13" t="s">
        <v>274</v>
      </c>
      <c r="D48" s="13" t="s">
        <v>275</v>
      </c>
      <c r="E48" s="14">
        <v>20</v>
      </c>
      <c r="F48" s="15">
        <v>10945780000</v>
      </c>
      <c r="G48" s="15">
        <f>+I48-F48-H48</f>
        <v>1900000000</v>
      </c>
      <c r="H48" s="15">
        <v>-537089000</v>
      </c>
      <c r="I48" s="15">
        <v>12308691000</v>
      </c>
      <c r="J48" s="15">
        <v>11012696260.18</v>
      </c>
      <c r="K48" s="15">
        <v>1295994739.8199999</v>
      </c>
      <c r="L48" s="16">
        <v>0</v>
      </c>
      <c r="M48" s="16">
        <v>10247488018.23</v>
      </c>
      <c r="N48" s="15">
        <v>765208241.95000005</v>
      </c>
      <c r="O48" s="15">
        <v>7526357890.5500002</v>
      </c>
      <c r="P48" s="15">
        <v>2721130127.6799998</v>
      </c>
      <c r="Q48" s="15">
        <v>7301985818.9499998</v>
      </c>
      <c r="R48" s="15">
        <v>224372071.59999999</v>
      </c>
      <c r="S48" s="15">
        <v>7300196409.8299999</v>
      </c>
      <c r="T48" s="15">
        <v>1789409.12</v>
      </c>
      <c r="U48" s="15">
        <v>78275897</v>
      </c>
    </row>
    <row r="49" spans="1:21" s="10" customFormat="1" ht="12" x14ac:dyDescent="0.2">
      <c r="A49" s="13" t="s">
        <v>79</v>
      </c>
      <c r="B49" s="13" t="s">
        <v>80</v>
      </c>
      <c r="C49" s="13" t="s">
        <v>274</v>
      </c>
      <c r="D49" s="13" t="s">
        <v>275</v>
      </c>
      <c r="E49" s="14">
        <v>21</v>
      </c>
      <c r="F49" s="15">
        <v>1294465000</v>
      </c>
      <c r="G49" s="15">
        <f t="shared" si="3"/>
        <v>0</v>
      </c>
      <c r="H49" s="15">
        <v>0</v>
      </c>
      <c r="I49" s="15">
        <v>1294465000</v>
      </c>
      <c r="J49" s="15">
        <v>1274889643.7</v>
      </c>
      <c r="K49" s="15">
        <v>19575356.300000001</v>
      </c>
      <c r="L49" s="16">
        <v>0</v>
      </c>
      <c r="M49" s="16">
        <v>495367185.85000002</v>
      </c>
      <c r="N49" s="15">
        <v>779522457.85000002</v>
      </c>
      <c r="O49" s="15">
        <v>365325034.19999999</v>
      </c>
      <c r="P49" s="15">
        <v>130042151.65000001</v>
      </c>
      <c r="Q49" s="15">
        <v>365325034.19999999</v>
      </c>
      <c r="R49" s="15">
        <v>0</v>
      </c>
      <c r="S49" s="15">
        <v>365325034.19999999</v>
      </c>
      <c r="T49" s="15">
        <v>0</v>
      </c>
      <c r="U49" s="15">
        <v>0</v>
      </c>
    </row>
    <row r="50" spans="1:21" s="10" customFormat="1" ht="12" x14ac:dyDescent="0.2">
      <c r="A50" s="13" t="s">
        <v>81</v>
      </c>
      <c r="B50" s="13" t="s">
        <v>80</v>
      </c>
      <c r="C50" s="13" t="s">
        <v>274</v>
      </c>
      <c r="D50" s="13" t="s">
        <v>275</v>
      </c>
      <c r="E50" s="14">
        <v>20</v>
      </c>
      <c r="F50" s="15">
        <v>10945780000</v>
      </c>
      <c r="G50" s="15">
        <f>+I50-F50-H50</f>
        <v>1900000000</v>
      </c>
      <c r="H50" s="15">
        <v>-537089000</v>
      </c>
      <c r="I50" s="15">
        <v>12308691000</v>
      </c>
      <c r="J50" s="15">
        <v>11012696260.18</v>
      </c>
      <c r="K50" s="15">
        <v>1295994739.8199999</v>
      </c>
      <c r="L50" s="16">
        <v>0</v>
      </c>
      <c r="M50" s="16">
        <v>10247488018.23</v>
      </c>
      <c r="N50" s="15">
        <v>765208241.95000005</v>
      </c>
      <c r="O50" s="15">
        <v>7526357890.5500002</v>
      </c>
      <c r="P50" s="15">
        <v>2721130127.6799998</v>
      </c>
      <c r="Q50" s="15">
        <v>7301985818.9499998</v>
      </c>
      <c r="R50" s="15">
        <v>224372071.59999999</v>
      </c>
      <c r="S50" s="15">
        <v>7300196409.8299999</v>
      </c>
      <c r="T50" s="15">
        <v>1789409.12</v>
      </c>
      <c r="U50" s="15">
        <v>78275897</v>
      </c>
    </row>
    <row r="51" spans="1:21" s="10" customFormat="1" ht="12" x14ac:dyDescent="0.2">
      <c r="A51" s="13" t="s">
        <v>81</v>
      </c>
      <c r="B51" s="13" t="s">
        <v>80</v>
      </c>
      <c r="C51" s="13" t="s">
        <v>274</v>
      </c>
      <c r="D51" s="13" t="s">
        <v>275</v>
      </c>
      <c r="E51" s="14">
        <v>21</v>
      </c>
      <c r="F51" s="15">
        <v>1294465000</v>
      </c>
      <c r="G51" s="15">
        <f t="shared" si="3"/>
        <v>0</v>
      </c>
      <c r="H51" s="15">
        <v>0</v>
      </c>
      <c r="I51" s="15">
        <v>1294465000</v>
      </c>
      <c r="J51" s="15">
        <v>1274889643.7</v>
      </c>
      <c r="K51" s="15">
        <v>19575356.300000001</v>
      </c>
      <c r="L51" s="16">
        <v>0</v>
      </c>
      <c r="M51" s="16">
        <v>495367185.85000002</v>
      </c>
      <c r="N51" s="15">
        <v>779522457.85000002</v>
      </c>
      <c r="O51" s="15">
        <v>365325034.19999999</v>
      </c>
      <c r="P51" s="15">
        <v>130042151.65000001</v>
      </c>
      <c r="Q51" s="15">
        <v>365325034.19999999</v>
      </c>
      <c r="R51" s="15">
        <v>0</v>
      </c>
      <c r="S51" s="15">
        <v>365325034.19999999</v>
      </c>
      <c r="T51" s="15">
        <v>0</v>
      </c>
      <c r="U51" s="15">
        <v>0</v>
      </c>
    </row>
    <row r="52" spans="1:21" s="10" customFormat="1" ht="12" x14ac:dyDescent="0.2">
      <c r="A52" s="13" t="s">
        <v>82</v>
      </c>
      <c r="B52" s="13" t="s">
        <v>83</v>
      </c>
      <c r="C52" s="13" t="s">
        <v>274</v>
      </c>
      <c r="D52" s="13" t="s">
        <v>275</v>
      </c>
      <c r="E52" s="14">
        <v>20</v>
      </c>
      <c r="F52" s="15">
        <v>204000000</v>
      </c>
      <c r="G52" s="15">
        <f t="shared" si="3"/>
        <v>0</v>
      </c>
      <c r="H52" s="15">
        <v>0</v>
      </c>
      <c r="I52" s="15">
        <v>204000000</v>
      </c>
      <c r="J52" s="15">
        <v>195465442.31999999</v>
      </c>
      <c r="K52" s="15">
        <v>8534557.6799999997</v>
      </c>
      <c r="L52" s="16">
        <v>0</v>
      </c>
      <c r="M52" s="16">
        <v>195465442.31999999</v>
      </c>
      <c r="N52" s="15">
        <v>0</v>
      </c>
      <c r="O52" s="15">
        <v>195465441.78</v>
      </c>
      <c r="P52" s="15">
        <v>0.54</v>
      </c>
      <c r="Q52" s="15">
        <v>195465441.78</v>
      </c>
      <c r="R52" s="15">
        <v>0</v>
      </c>
      <c r="S52" s="15">
        <v>195465441.78</v>
      </c>
      <c r="T52" s="15">
        <v>0</v>
      </c>
      <c r="U52" s="15">
        <v>0</v>
      </c>
    </row>
    <row r="53" spans="1:21" s="10" customFormat="1" ht="12" x14ac:dyDescent="0.2">
      <c r="A53" s="13" t="s">
        <v>84</v>
      </c>
      <c r="B53" s="13" t="s">
        <v>85</v>
      </c>
      <c r="C53" s="13" t="s">
        <v>274</v>
      </c>
      <c r="D53" s="13" t="s">
        <v>275</v>
      </c>
      <c r="E53" s="14">
        <v>20</v>
      </c>
      <c r="F53" s="15">
        <v>204000000</v>
      </c>
      <c r="G53" s="15">
        <f t="shared" si="3"/>
        <v>0</v>
      </c>
      <c r="H53" s="15">
        <v>0</v>
      </c>
      <c r="I53" s="15">
        <v>204000000</v>
      </c>
      <c r="J53" s="15">
        <v>195465442.31999999</v>
      </c>
      <c r="K53" s="15">
        <v>8534557.6799999997</v>
      </c>
      <c r="L53" s="16">
        <v>0</v>
      </c>
      <c r="M53" s="16">
        <v>195465442.31999999</v>
      </c>
      <c r="N53" s="15">
        <v>0</v>
      </c>
      <c r="O53" s="15">
        <v>195465441.78</v>
      </c>
      <c r="P53" s="15">
        <v>0.54</v>
      </c>
      <c r="Q53" s="15">
        <v>195465441.78</v>
      </c>
      <c r="R53" s="15">
        <v>0</v>
      </c>
      <c r="S53" s="15">
        <v>195465441.78</v>
      </c>
      <c r="T53" s="15">
        <v>0</v>
      </c>
      <c r="U53" s="15">
        <v>0</v>
      </c>
    </row>
    <row r="54" spans="1:21" s="10" customFormat="1" ht="12" x14ac:dyDescent="0.2">
      <c r="A54" s="17" t="s">
        <v>86</v>
      </c>
      <c r="B54" s="17" t="s">
        <v>87</v>
      </c>
      <c r="C54" s="17" t="s">
        <v>274</v>
      </c>
      <c r="D54" s="17" t="s">
        <v>275</v>
      </c>
      <c r="E54" s="4">
        <v>20</v>
      </c>
      <c r="F54" s="18">
        <v>1700000</v>
      </c>
      <c r="G54" s="18">
        <f t="shared" si="3"/>
        <v>0</v>
      </c>
      <c r="H54" s="18">
        <v>0</v>
      </c>
      <c r="I54" s="18">
        <v>1700000</v>
      </c>
      <c r="J54" s="18">
        <v>1684411</v>
      </c>
      <c r="K54" s="18">
        <v>15589</v>
      </c>
      <c r="L54" s="19">
        <v>0</v>
      </c>
      <c r="M54" s="19">
        <v>1684411</v>
      </c>
      <c r="N54" s="18">
        <v>0</v>
      </c>
      <c r="O54" s="18">
        <v>1684410.8</v>
      </c>
      <c r="P54" s="18">
        <v>0.2</v>
      </c>
      <c r="Q54" s="18">
        <v>1684410.8</v>
      </c>
      <c r="R54" s="18">
        <v>0</v>
      </c>
      <c r="S54" s="18">
        <v>1684410.8</v>
      </c>
      <c r="T54" s="18">
        <v>0</v>
      </c>
      <c r="U54" s="18">
        <v>0</v>
      </c>
    </row>
    <row r="55" spans="1:21" s="10" customFormat="1" ht="12" x14ac:dyDescent="0.2">
      <c r="A55" s="17" t="s">
        <v>88</v>
      </c>
      <c r="B55" s="17" t="s">
        <v>89</v>
      </c>
      <c r="C55" s="17" t="s">
        <v>274</v>
      </c>
      <c r="D55" s="17" t="s">
        <v>275</v>
      </c>
      <c r="E55" s="4">
        <v>20</v>
      </c>
      <c r="F55" s="18">
        <v>182300000</v>
      </c>
      <c r="G55" s="18">
        <f t="shared" si="3"/>
        <v>0</v>
      </c>
      <c r="H55" s="18">
        <v>0</v>
      </c>
      <c r="I55" s="18">
        <v>182300000</v>
      </c>
      <c r="J55" s="18">
        <v>181603816.52000001</v>
      </c>
      <c r="K55" s="18">
        <v>696183.48</v>
      </c>
      <c r="L55" s="19">
        <v>0</v>
      </c>
      <c r="M55" s="19">
        <v>181603816.52000001</v>
      </c>
      <c r="N55" s="18">
        <v>0</v>
      </c>
      <c r="O55" s="18">
        <v>181603816.18000001</v>
      </c>
      <c r="P55" s="18">
        <v>0.34</v>
      </c>
      <c r="Q55" s="18">
        <v>181603816.18000001</v>
      </c>
      <c r="R55" s="18">
        <v>0</v>
      </c>
      <c r="S55" s="18">
        <v>181603816.18000001</v>
      </c>
      <c r="T55" s="18">
        <v>0</v>
      </c>
      <c r="U55" s="18">
        <v>0</v>
      </c>
    </row>
    <row r="56" spans="1:21" s="10" customFormat="1" ht="24" x14ac:dyDescent="0.2">
      <c r="A56" s="17" t="s">
        <v>90</v>
      </c>
      <c r="B56" s="17" t="s">
        <v>91</v>
      </c>
      <c r="C56" s="17" t="s">
        <v>274</v>
      </c>
      <c r="D56" s="17" t="s">
        <v>275</v>
      </c>
      <c r="E56" s="4">
        <v>20</v>
      </c>
      <c r="F56" s="18">
        <v>20000000</v>
      </c>
      <c r="G56" s="18">
        <f t="shared" si="3"/>
        <v>0</v>
      </c>
      <c r="H56" s="18">
        <v>0</v>
      </c>
      <c r="I56" s="18">
        <v>20000000</v>
      </c>
      <c r="J56" s="18">
        <v>12177214.800000001</v>
      </c>
      <c r="K56" s="18">
        <v>7822785.2000000002</v>
      </c>
      <c r="L56" s="19">
        <v>0</v>
      </c>
      <c r="M56" s="19">
        <v>12177214.800000001</v>
      </c>
      <c r="N56" s="18">
        <v>0</v>
      </c>
      <c r="O56" s="18">
        <v>12177214.800000001</v>
      </c>
      <c r="P56" s="18">
        <v>0</v>
      </c>
      <c r="Q56" s="18">
        <v>12177214.800000001</v>
      </c>
      <c r="R56" s="18">
        <v>0</v>
      </c>
      <c r="S56" s="18">
        <v>12177214.800000001</v>
      </c>
      <c r="T56" s="18">
        <v>0</v>
      </c>
      <c r="U56" s="18">
        <v>0</v>
      </c>
    </row>
    <row r="57" spans="1:21" s="10" customFormat="1" ht="12" x14ac:dyDescent="0.2">
      <c r="A57" s="13" t="s">
        <v>92</v>
      </c>
      <c r="B57" s="13" t="s">
        <v>93</v>
      </c>
      <c r="C57" s="13" t="s">
        <v>274</v>
      </c>
      <c r="D57" s="13" t="s">
        <v>275</v>
      </c>
      <c r="E57" s="14">
        <v>20</v>
      </c>
      <c r="F57" s="15">
        <v>10741780000</v>
      </c>
      <c r="G57" s="15">
        <f>+I57-F57-H57</f>
        <v>1900000000</v>
      </c>
      <c r="H57" s="15">
        <v>-537089000</v>
      </c>
      <c r="I57" s="15">
        <v>12104691000</v>
      </c>
      <c r="J57" s="15">
        <v>10817230817.860001</v>
      </c>
      <c r="K57" s="15">
        <v>1287460182.1400001</v>
      </c>
      <c r="L57" s="16">
        <v>0</v>
      </c>
      <c r="M57" s="16">
        <v>10052022575.91</v>
      </c>
      <c r="N57" s="15">
        <v>765208241.95000005</v>
      </c>
      <c r="O57" s="15">
        <v>7330892448.7700005</v>
      </c>
      <c r="P57" s="15">
        <v>2721130127.1399999</v>
      </c>
      <c r="Q57" s="15">
        <v>7106520377.1700001</v>
      </c>
      <c r="R57" s="15">
        <v>224372071.59999999</v>
      </c>
      <c r="S57" s="15">
        <v>7104730968.0500002</v>
      </c>
      <c r="T57" s="15">
        <v>1789409.12</v>
      </c>
      <c r="U57" s="15">
        <v>78275897</v>
      </c>
    </row>
    <row r="58" spans="1:21" s="10" customFormat="1" ht="12" x14ac:dyDescent="0.2">
      <c r="A58" s="13" t="s">
        <v>92</v>
      </c>
      <c r="B58" s="13" t="s">
        <v>93</v>
      </c>
      <c r="C58" s="13" t="s">
        <v>274</v>
      </c>
      <c r="D58" s="13" t="s">
        <v>275</v>
      </c>
      <c r="E58" s="14">
        <v>21</v>
      </c>
      <c r="F58" s="15">
        <v>1294465000</v>
      </c>
      <c r="G58" s="15">
        <f t="shared" si="3"/>
        <v>0</v>
      </c>
      <c r="H58" s="15">
        <v>0</v>
      </c>
      <c r="I58" s="15">
        <v>1294465000</v>
      </c>
      <c r="J58" s="15">
        <v>1274889643.7</v>
      </c>
      <c r="K58" s="15">
        <v>19575356.300000001</v>
      </c>
      <c r="L58" s="16">
        <v>0</v>
      </c>
      <c r="M58" s="16">
        <v>495367185.85000002</v>
      </c>
      <c r="N58" s="15">
        <v>779522457.85000002</v>
      </c>
      <c r="O58" s="15">
        <v>365325034.19999999</v>
      </c>
      <c r="P58" s="15">
        <v>130042151.65000001</v>
      </c>
      <c r="Q58" s="15">
        <v>365325034.19999999</v>
      </c>
      <c r="R58" s="15">
        <v>0</v>
      </c>
      <c r="S58" s="15">
        <v>365325034.19999999</v>
      </c>
      <c r="T58" s="15">
        <v>0</v>
      </c>
      <c r="U58" s="15">
        <v>0</v>
      </c>
    </row>
    <row r="59" spans="1:21" s="10" customFormat="1" ht="12" x14ac:dyDescent="0.2">
      <c r="A59" s="13" t="s">
        <v>94</v>
      </c>
      <c r="B59" s="13" t="s">
        <v>95</v>
      </c>
      <c r="C59" s="13" t="s">
        <v>274</v>
      </c>
      <c r="D59" s="13" t="s">
        <v>275</v>
      </c>
      <c r="E59" s="14">
        <v>20</v>
      </c>
      <c r="F59" s="15">
        <v>38000000</v>
      </c>
      <c r="G59" s="15">
        <f t="shared" si="3"/>
        <v>211818800</v>
      </c>
      <c r="H59" s="15">
        <v>0</v>
      </c>
      <c r="I59" s="15">
        <v>249818800</v>
      </c>
      <c r="J59" s="15">
        <v>212722631</v>
      </c>
      <c r="K59" s="15">
        <v>37096169</v>
      </c>
      <c r="L59" s="16">
        <v>0</v>
      </c>
      <c r="M59" s="16">
        <v>210047631</v>
      </c>
      <c r="N59" s="15">
        <v>2675000</v>
      </c>
      <c r="O59" s="15">
        <v>210024090.33000001</v>
      </c>
      <c r="P59" s="15">
        <v>23540.67</v>
      </c>
      <c r="Q59" s="15">
        <v>207699090.33000001</v>
      </c>
      <c r="R59" s="15">
        <v>2325000</v>
      </c>
      <c r="S59" s="15">
        <v>207699090.33000001</v>
      </c>
      <c r="T59" s="15">
        <v>0</v>
      </c>
      <c r="U59" s="15">
        <v>0</v>
      </c>
    </row>
    <row r="60" spans="1:21" s="10" customFormat="1" ht="12" x14ac:dyDescent="0.2">
      <c r="A60" s="17" t="s">
        <v>96</v>
      </c>
      <c r="B60" s="17" t="s">
        <v>97</v>
      </c>
      <c r="C60" s="17" t="s">
        <v>274</v>
      </c>
      <c r="D60" s="17" t="s">
        <v>275</v>
      </c>
      <c r="E60" s="4">
        <v>20</v>
      </c>
      <c r="F60" s="18">
        <v>1000000</v>
      </c>
      <c r="G60" s="18">
        <f t="shared" si="3"/>
        <v>4000000</v>
      </c>
      <c r="H60" s="18">
        <v>0</v>
      </c>
      <c r="I60" s="18">
        <v>5000000</v>
      </c>
      <c r="J60" s="18">
        <v>5000000</v>
      </c>
      <c r="K60" s="18">
        <v>0</v>
      </c>
      <c r="L60" s="19">
        <v>0</v>
      </c>
      <c r="M60" s="19">
        <v>2325000</v>
      </c>
      <c r="N60" s="18">
        <v>2675000</v>
      </c>
      <c r="O60" s="18">
        <v>2325000</v>
      </c>
      <c r="P60" s="18">
        <v>0</v>
      </c>
      <c r="Q60" s="18">
        <v>0</v>
      </c>
      <c r="R60" s="18">
        <v>2325000</v>
      </c>
      <c r="S60" s="18">
        <v>0</v>
      </c>
      <c r="T60" s="18">
        <v>0</v>
      </c>
      <c r="U60" s="18">
        <v>0</v>
      </c>
    </row>
    <row r="61" spans="1:21" s="10" customFormat="1" ht="12" x14ac:dyDescent="0.2">
      <c r="A61" s="17" t="s">
        <v>98</v>
      </c>
      <c r="B61" s="17" t="s">
        <v>99</v>
      </c>
      <c r="C61" s="17" t="s">
        <v>274</v>
      </c>
      <c r="D61" s="17" t="s">
        <v>275</v>
      </c>
      <c r="E61" s="4">
        <v>20</v>
      </c>
      <c r="F61" s="18">
        <v>15000000</v>
      </c>
      <c r="G61" s="18">
        <f t="shared" si="3"/>
        <v>0</v>
      </c>
      <c r="H61" s="18">
        <v>0</v>
      </c>
      <c r="I61" s="18">
        <v>15000000</v>
      </c>
      <c r="J61" s="18">
        <v>0</v>
      </c>
      <c r="K61" s="18">
        <v>15000000</v>
      </c>
      <c r="L61" s="19">
        <v>0</v>
      </c>
      <c r="M61" s="19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s="10" customFormat="1" ht="12" x14ac:dyDescent="0.2">
      <c r="A62" s="17" t="s">
        <v>100</v>
      </c>
      <c r="B62" s="17" t="s">
        <v>101</v>
      </c>
      <c r="C62" s="17" t="s">
        <v>274</v>
      </c>
      <c r="D62" s="17" t="s">
        <v>275</v>
      </c>
      <c r="E62" s="4">
        <v>20</v>
      </c>
      <c r="F62" s="18">
        <v>1000000</v>
      </c>
      <c r="G62" s="18">
        <f t="shared" si="3"/>
        <v>2500000</v>
      </c>
      <c r="H62" s="18">
        <v>0</v>
      </c>
      <c r="I62" s="18">
        <v>3500000</v>
      </c>
      <c r="J62" s="18">
        <v>2399183</v>
      </c>
      <c r="K62" s="18">
        <v>1100817</v>
      </c>
      <c r="L62" s="19">
        <v>0</v>
      </c>
      <c r="M62" s="19">
        <v>2399183</v>
      </c>
      <c r="N62" s="18">
        <v>0</v>
      </c>
      <c r="O62" s="18">
        <v>2399090.33</v>
      </c>
      <c r="P62" s="18">
        <v>92.67</v>
      </c>
      <c r="Q62" s="18">
        <v>2399090.33</v>
      </c>
      <c r="R62" s="18">
        <v>0</v>
      </c>
      <c r="S62" s="18">
        <v>2399090.33</v>
      </c>
      <c r="T62" s="18">
        <v>0</v>
      </c>
      <c r="U62" s="18">
        <v>0</v>
      </c>
    </row>
    <row r="63" spans="1:21" s="10" customFormat="1" ht="12" x14ac:dyDescent="0.2">
      <c r="A63" s="17" t="s">
        <v>102</v>
      </c>
      <c r="B63" s="17" t="s">
        <v>103</v>
      </c>
      <c r="C63" s="17" t="s">
        <v>274</v>
      </c>
      <c r="D63" s="17" t="s">
        <v>275</v>
      </c>
      <c r="E63" s="4">
        <v>20</v>
      </c>
      <c r="F63" s="18">
        <v>1000000</v>
      </c>
      <c r="G63" s="18">
        <f t="shared" si="3"/>
        <v>205318800</v>
      </c>
      <c r="H63" s="18">
        <v>0</v>
      </c>
      <c r="I63" s="18">
        <v>206318800</v>
      </c>
      <c r="J63" s="18">
        <v>205323448</v>
      </c>
      <c r="K63" s="18">
        <v>995352</v>
      </c>
      <c r="L63" s="19">
        <v>0</v>
      </c>
      <c r="M63" s="19">
        <v>205323448</v>
      </c>
      <c r="N63" s="18">
        <v>0</v>
      </c>
      <c r="O63" s="18">
        <v>205300000</v>
      </c>
      <c r="P63" s="18">
        <v>23448</v>
      </c>
      <c r="Q63" s="18">
        <v>205300000</v>
      </c>
      <c r="R63" s="18">
        <v>0</v>
      </c>
      <c r="S63" s="18">
        <v>205300000</v>
      </c>
      <c r="T63" s="18">
        <v>0</v>
      </c>
      <c r="U63" s="18">
        <v>0</v>
      </c>
    </row>
    <row r="64" spans="1:21" s="10" customFormat="1" ht="12" x14ac:dyDescent="0.2">
      <c r="A64" s="17" t="s">
        <v>104</v>
      </c>
      <c r="B64" s="17" t="s">
        <v>105</v>
      </c>
      <c r="C64" s="17" t="s">
        <v>274</v>
      </c>
      <c r="D64" s="17" t="s">
        <v>275</v>
      </c>
      <c r="E64" s="4">
        <v>20</v>
      </c>
      <c r="F64" s="18">
        <v>5000000</v>
      </c>
      <c r="G64" s="18">
        <f t="shared" si="3"/>
        <v>0</v>
      </c>
      <c r="H64" s="18">
        <v>0</v>
      </c>
      <c r="I64" s="18">
        <v>5000000</v>
      </c>
      <c r="J64" s="18">
        <v>0</v>
      </c>
      <c r="K64" s="18">
        <v>5000000</v>
      </c>
      <c r="L64" s="19">
        <v>0</v>
      </c>
      <c r="M64" s="19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s="10" customFormat="1" ht="12" x14ac:dyDescent="0.2">
      <c r="A65" s="17" t="s">
        <v>106</v>
      </c>
      <c r="B65" s="17" t="s">
        <v>107</v>
      </c>
      <c r="C65" s="17" t="s">
        <v>274</v>
      </c>
      <c r="D65" s="17" t="s">
        <v>275</v>
      </c>
      <c r="E65" s="4">
        <v>20</v>
      </c>
      <c r="F65" s="18">
        <v>15000000</v>
      </c>
      <c r="G65" s="18">
        <f t="shared" si="3"/>
        <v>0</v>
      </c>
      <c r="H65" s="18">
        <v>0</v>
      </c>
      <c r="I65" s="18">
        <v>15000000</v>
      </c>
      <c r="J65" s="18">
        <v>0</v>
      </c>
      <c r="K65" s="18">
        <v>15000000</v>
      </c>
      <c r="L65" s="19">
        <v>0</v>
      </c>
      <c r="M65" s="19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s="10" customFormat="1" ht="12" x14ac:dyDescent="0.2">
      <c r="A66" s="13" t="s">
        <v>108</v>
      </c>
      <c r="B66" s="13" t="s">
        <v>109</v>
      </c>
      <c r="C66" s="13" t="s">
        <v>274</v>
      </c>
      <c r="D66" s="13" t="s">
        <v>275</v>
      </c>
      <c r="E66" s="14">
        <v>20</v>
      </c>
      <c r="F66" s="15">
        <v>2000000</v>
      </c>
      <c r="G66" s="15">
        <f t="shared" si="3"/>
        <v>0</v>
      </c>
      <c r="H66" s="15">
        <v>0</v>
      </c>
      <c r="I66" s="15">
        <v>2000000</v>
      </c>
      <c r="J66" s="15">
        <v>0</v>
      </c>
      <c r="K66" s="15">
        <v>2000000</v>
      </c>
      <c r="L66" s="16">
        <v>0</v>
      </c>
      <c r="M66" s="16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</row>
    <row r="67" spans="1:21" s="10" customFormat="1" ht="12" x14ac:dyDescent="0.2">
      <c r="A67" s="17" t="s">
        <v>110</v>
      </c>
      <c r="B67" s="17" t="s">
        <v>111</v>
      </c>
      <c r="C67" s="17" t="s">
        <v>274</v>
      </c>
      <c r="D67" s="17" t="s">
        <v>275</v>
      </c>
      <c r="E67" s="4">
        <v>20</v>
      </c>
      <c r="F67" s="18">
        <v>2000000</v>
      </c>
      <c r="G67" s="18">
        <f t="shared" si="3"/>
        <v>0</v>
      </c>
      <c r="H67" s="18">
        <v>0</v>
      </c>
      <c r="I67" s="18">
        <v>2000000</v>
      </c>
      <c r="J67" s="18">
        <v>0</v>
      </c>
      <c r="K67" s="18">
        <v>2000000</v>
      </c>
      <c r="L67" s="19">
        <v>0</v>
      </c>
      <c r="M67" s="19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s="10" customFormat="1" ht="12" x14ac:dyDescent="0.2">
      <c r="A68" s="13" t="s">
        <v>112</v>
      </c>
      <c r="B68" s="13" t="s">
        <v>113</v>
      </c>
      <c r="C68" s="13" t="s">
        <v>274</v>
      </c>
      <c r="D68" s="13" t="s">
        <v>275</v>
      </c>
      <c r="E68" s="14">
        <v>20</v>
      </c>
      <c r="F68" s="15">
        <v>616000000</v>
      </c>
      <c r="G68" s="15">
        <f t="shared" si="3"/>
        <v>-27114215</v>
      </c>
      <c r="H68" s="15">
        <v>0</v>
      </c>
      <c r="I68" s="15">
        <v>588885785</v>
      </c>
      <c r="J68" s="15">
        <v>510409502.91000003</v>
      </c>
      <c r="K68" s="15">
        <v>78476282.090000004</v>
      </c>
      <c r="L68" s="16">
        <v>0</v>
      </c>
      <c r="M68" s="16">
        <v>475492416.70999998</v>
      </c>
      <c r="N68" s="15">
        <v>34917086.200000003</v>
      </c>
      <c r="O68" s="15">
        <v>292713428.60000002</v>
      </c>
      <c r="P68" s="15">
        <v>182778988.11000001</v>
      </c>
      <c r="Q68" s="15">
        <v>292713428.60000002</v>
      </c>
      <c r="R68" s="15">
        <v>0</v>
      </c>
      <c r="S68" s="15">
        <v>292713428.60000002</v>
      </c>
      <c r="T68" s="15">
        <v>0</v>
      </c>
      <c r="U68" s="15">
        <v>0</v>
      </c>
    </row>
    <row r="69" spans="1:21" s="10" customFormat="1" ht="12" x14ac:dyDescent="0.2">
      <c r="A69" s="17" t="s">
        <v>114</v>
      </c>
      <c r="B69" s="17" t="s">
        <v>115</v>
      </c>
      <c r="C69" s="17" t="s">
        <v>274</v>
      </c>
      <c r="D69" s="17" t="s">
        <v>275</v>
      </c>
      <c r="E69" s="4">
        <v>20</v>
      </c>
      <c r="F69" s="18">
        <v>50000000</v>
      </c>
      <c r="G69" s="18">
        <f t="shared" si="3"/>
        <v>0</v>
      </c>
      <c r="H69" s="18">
        <v>0</v>
      </c>
      <c r="I69" s="18">
        <v>50000000</v>
      </c>
      <c r="J69" s="18">
        <v>49308385.539999999</v>
      </c>
      <c r="K69" s="18">
        <v>691614.46</v>
      </c>
      <c r="L69" s="19">
        <v>0</v>
      </c>
      <c r="M69" s="19">
        <v>49308385.539999999</v>
      </c>
      <c r="N69" s="18">
        <v>0</v>
      </c>
      <c r="O69" s="18">
        <v>21480728.379999999</v>
      </c>
      <c r="P69" s="18">
        <v>27827657.16</v>
      </c>
      <c r="Q69" s="18">
        <v>21480728.379999999</v>
      </c>
      <c r="R69" s="18">
        <v>0</v>
      </c>
      <c r="S69" s="18">
        <v>21480728.379999999</v>
      </c>
      <c r="T69" s="18">
        <v>0</v>
      </c>
      <c r="U69" s="18">
        <v>0</v>
      </c>
    </row>
    <row r="70" spans="1:21" s="10" customFormat="1" ht="12" x14ac:dyDescent="0.2">
      <c r="A70" s="17" t="s">
        <v>116</v>
      </c>
      <c r="B70" s="17" t="s">
        <v>117</v>
      </c>
      <c r="C70" s="17" t="s">
        <v>274</v>
      </c>
      <c r="D70" s="17" t="s">
        <v>275</v>
      </c>
      <c r="E70" s="4">
        <v>20</v>
      </c>
      <c r="F70" s="18">
        <v>150000000</v>
      </c>
      <c r="G70" s="18">
        <f t="shared" si="3"/>
        <v>-4000000</v>
      </c>
      <c r="H70" s="18">
        <v>0</v>
      </c>
      <c r="I70" s="18">
        <v>146000000</v>
      </c>
      <c r="J70" s="18">
        <v>145400000</v>
      </c>
      <c r="K70" s="18">
        <v>600000</v>
      </c>
      <c r="L70" s="19">
        <v>0</v>
      </c>
      <c r="M70" s="19">
        <v>123360619</v>
      </c>
      <c r="N70" s="18">
        <v>22039381</v>
      </c>
      <c r="O70" s="18">
        <v>12145200</v>
      </c>
      <c r="P70" s="18">
        <v>111215419</v>
      </c>
      <c r="Q70" s="18">
        <v>12145200</v>
      </c>
      <c r="R70" s="18">
        <v>0</v>
      </c>
      <c r="S70" s="18">
        <v>12145200</v>
      </c>
      <c r="T70" s="18">
        <v>0</v>
      </c>
      <c r="U70" s="18">
        <v>0</v>
      </c>
    </row>
    <row r="71" spans="1:21" s="10" customFormat="1" ht="12" x14ac:dyDescent="0.2">
      <c r="A71" s="17" t="s">
        <v>118</v>
      </c>
      <c r="B71" s="17" t="s">
        <v>119</v>
      </c>
      <c r="C71" s="17" t="s">
        <v>274</v>
      </c>
      <c r="D71" s="17" t="s">
        <v>275</v>
      </c>
      <c r="E71" s="4">
        <v>20</v>
      </c>
      <c r="F71" s="18">
        <v>2000000</v>
      </c>
      <c r="G71" s="18">
        <f t="shared" si="3"/>
        <v>0</v>
      </c>
      <c r="H71" s="18">
        <v>0</v>
      </c>
      <c r="I71" s="18">
        <v>2000000</v>
      </c>
      <c r="J71" s="18">
        <v>1948722</v>
      </c>
      <c r="K71" s="18">
        <v>51278</v>
      </c>
      <c r="L71" s="19">
        <v>0</v>
      </c>
      <c r="M71" s="19">
        <v>1948722</v>
      </c>
      <c r="N71" s="18">
        <v>0</v>
      </c>
      <c r="O71" s="18">
        <v>1948500</v>
      </c>
      <c r="P71" s="18">
        <v>222</v>
      </c>
      <c r="Q71" s="18">
        <v>1948500</v>
      </c>
      <c r="R71" s="18">
        <v>0</v>
      </c>
      <c r="S71" s="18">
        <v>1948500</v>
      </c>
      <c r="T71" s="18">
        <v>0</v>
      </c>
      <c r="U71" s="18">
        <v>0</v>
      </c>
    </row>
    <row r="72" spans="1:21" s="10" customFormat="1" ht="24" x14ac:dyDescent="0.2">
      <c r="A72" s="17" t="s">
        <v>120</v>
      </c>
      <c r="B72" s="17" t="s">
        <v>121</v>
      </c>
      <c r="C72" s="17" t="s">
        <v>274</v>
      </c>
      <c r="D72" s="17" t="s">
        <v>275</v>
      </c>
      <c r="E72" s="4">
        <v>20</v>
      </c>
      <c r="F72" s="18">
        <v>370000000</v>
      </c>
      <c r="G72" s="18">
        <f t="shared" ref="G72:G125" si="8">+I72-F72+H72</f>
        <v>-21314215</v>
      </c>
      <c r="H72" s="18">
        <v>0</v>
      </c>
      <c r="I72" s="18">
        <v>348685785</v>
      </c>
      <c r="J72" s="18">
        <v>297855137.88999999</v>
      </c>
      <c r="K72" s="18">
        <v>50830647.109999999</v>
      </c>
      <c r="L72" s="19">
        <v>0</v>
      </c>
      <c r="M72" s="19">
        <v>284977432.69</v>
      </c>
      <c r="N72" s="18">
        <v>12877705.199999999</v>
      </c>
      <c r="O72" s="18">
        <v>243723144.55000001</v>
      </c>
      <c r="P72" s="18">
        <v>41254288.140000001</v>
      </c>
      <c r="Q72" s="18">
        <v>243723144.55000001</v>
      </c>
      <c r="R72" s="18">
        <v>0</v>
      </c>
      <c r="S72" s="18">
        <v>243723144.55000001</v>
      </c>
      <c r="T72" s="18">
        <v>0</v>
      </c>
      <c r="U72" s="18">
        <v>0</v>
      </c>
    </row>
    <row r="73" spans="1:21" s="10" customFormat="1" ht="12" x14ac:dyDescent="0.2">
      <c r="A73" s="17" t="s">
        <v>122</v>
      </c>
      <c r="B73" s="17" t="s">
        <v>123</v>
      </c>
      <c r="C73" s="17" t="s">
        <v>274</v>
      </c>
      <c r="D73" s="17" t="s">
        <v>275</v>
      </c>
      <c r="E73" s="4">
        <v>20</v>
      </c>
      <c r="F73" s="18">
        <v>2000000</v>
      </c>
      <c r="G73" s="18">
        <f t="shared" si="8"/>
        <v>0</v>
      </c>
      <c r="H73" s="18">
        <v>0</v>
      </c>
      <c r="I73" s="18">
        <v>2000000</v>
      </c>
      <c r="J73" s="18">
        <v>951375.68</v>
      </c>
      <c r="K73" s="18">
        <v>1048624.32</v>
      </c>
      <c r="L73" s="19">
        <v>0</v>
      </c>
      <c r="M73" s="19">
        <v>951375.68</v>
      </c>
      <c r="N73" s="18">
        <v>0</v>
      </c>
      <c r="O73" s="18">
        <v>951374.93</v>
      </c>
      <c r="P73" s="18">
        <v>0.75</v>
      </c>
      <c r="Q73" s="18">
        <v>951374.93</v>
      </c>
      <c r="R73" s="18">
        <v>0</v>
      </c>
      <c r="S73" s="18">
        <v>951374.93</v>
      </c>
      <c r="T73" s="18">
        <v>0</v>
      </c>
      <c r="U73" s="18">
        <v>0</v>
      </c>
    </row>
    <row r="74" spans="1:21" s="10" customFormat="1" ht="24" x14ac:dyDescent="0.2">
      <c r="A74" s="17" t="s">
        <v>124</v>
      </c>
      <c r="B74" s="17" t="s">
        <v>125</v>
      </c>
      <c r="C74" s="17" t="s">
        <v>274</v>
      </c>
      <c r="D74" s="17" t="s">
        <v>275</v>
      </c>
      <c r="E74" s="4">
        <v>20</v>
      </c>
      <c r="F74" s="18">
        <v>15000000</v>
      </c>
      <c r="G74" s="18">
        <f t="shared" si="8"/>
        <v>0</v>
      </c>
      <c r="H74" s="18">
        <v>0</v>
      </c>
      <c r="I74" s="18">
        <v>15000000</v>
      </c>
      <c r="J74" s="18">
        <v>5229474.5199999996</v>
      </c>
      <c r="K74" s="18">
        <v>9770525.4800000004</v>
      </c>
      <c r="L74" s="19">
        <v>0</v>
      </c>
      <c r="M74" s="19">
        <v>5229474.5199999996</v>
      </c>
      <c r="N74" s="18">
        <v>0</v>
      </c>
      <c r="O74" s="18">
        <v>5229473.34</v>
      </c>
      <c r="P74" s="18">
        <v>1.18</v>
      </c>
      <c r="Q74" s="18">
        <v>5229473.34</v>
      </c>
      <c r="R74" s="18">
        <v>0</v>
      </c>
      <c r="S74" s="18">
        <v>5229473.34</v>
      </c>
      <c r="T74" s="18">
        <v>0</v>
      </c>
      <c r="U74" s="18">
        <v>0</v>
      </c>
    </row>
    <row r="75" spans="1:21" s="10" customFormat="1" ht="12" x14ac:dyDescent="0.2">
      <c r="A75" s="17" t="s">
        <v>126</v>
      </c>
      <c r="B75" s="17" t="s">
        <v>127</v>
      </c>
      <c r="C75" s="17" t="s">
        <v>274</v>
      </c>
      <c r="D75" s="17" t="s">
        <v>275</v>
      </c>
      <c r="E75" s="4">
        <v>20</v>
      </c>
      <c r="F75" s="18">
        <v>20000000</v>
      </c>
      <c r="G75" s="18">
        <f t="shared" si="8"/>
        <v>-1000000</v>
      </c>
      <c r="H75" s="18">
        <v>0</v>
      </c>
      <c r="I75" s="18">
        <v>19000000</v>
      </c>
      <c r="J75" s="18">
        <v>6179017.5999999996</v>
      </c>
      <c r="K75" s="18">
        <v>12820982.4</v>
      </c>
      <c r="L75" s="19">
        <v>0</v>
      </c>
      <c r="M75" s="19">
        <v>6179017.5999999996</v>
      </c>
      <c r="N75" s="18">
        <v>0</v>
      </c>
      <c r="O75" s="18">
        <v>3697620.4</v>
      </c>
      <c r="P75" s="18">
        <v>2481397.2000000002</v>
      </c>
      <c r="Q75" s="18">
        <v>3697620.4</v>
      </c>
      <c r="R75" s="18">
        <v>0</v>
      </c>
      <c r="S75" s="18">
        <v>3697620.4</v>
      </c>
      <c r="T75" s="18">
        <v>0</v>
      </c>
      <c r="U75" s="18">
        <v>0</v>
      </c>
    </row>
    <row r="76" spans="1:21" s="10" customFormat="1" ht="12" x14ac:dyDescent="0.2">
      <c r="A76" s="17" t="s">
        <v>128</v>
      </c>
      <c r="B76" s="17" t="s">
        <v>129</v>
      </c>
      <c r="C76" s="17" t="s">
        <v>274</v>
      </c>
      <c r="D76" s="17" t="s">
        <v>275</v>
      </c>
      <c r="E76" s="4">
        <v>20</v>
      </c>
      <c r="F76" s="18">
        <v>1000000</v>
      </c>
      <c r="G76" s="18">
        <f t="shared" si="8"/>
        <v>-800000</v>
      </c>
      <c r="H76" s="18">
        <v>0</v>
      </c>
      <c r="I76" s="18">
        <v>200000</v>
      </c>
      <c r="J76" s="18">
        <v>0</v>
      </c>
      <c r="K76" s="18">
        <v>200000</v>
      </c>
      <c r="L76" s="19">
        <v>0</v>
      </c>
      <c r="M76" s="19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s="10" customFormat="1" ht="12" x14ac:dyDescent="0.2">
      <c r="A77" s="17" t="s">
        <v>130</v>
      </c>
      <c r="B77" s="17" t="s">
        <v>131</v>
      </c>
      <c r="C77" s="17" t="s">
        <v>274</v>
      </c>
      <c r="D77" s="17" t="s">
        <v>275</v>
      </c>
      <c r="E77" s="4">
        <v>20</v>
      </c>
      <c r="F77" s="18">
        <v>6000000</v>
      </c>
      <c r="G77" s="18">
        <f t="shared" si="8"/>
        <v>0</v>
      </c>
      <c r="H77" s="18">
        <v>0</v>
      </c>
      <c r="I77" s="18">
        <v>6000000</v>
      </c>
      <c r="J77" s="18">
        <v>3537389.68</v>
      </c>
      <c r="K77" s="18">
        <v>2462610.3199999998</v>
      </c>
      <c r="L77" s="19">
        <v>0</v>
      </c>
      <c r="M77" s="19">
        <v>3537389.68</v>
      </c>
      <c r="N77" s="18">
        <v>0</v>
      </c>
      <c r="O77" s="18">
        <v>3537387</v>
      </c>
      <c r="P77" s="18">
        <v>2.68</v>
      </c>
      <c r="Q77" s="18">
        <v>3537387</v>
      </c>
      <c r="R77" s="18">
        <v>0</v>
      </c>
      <c r="S77" s="18">
        <v>3537387</v>
      </c>
      <c r="T77" s="18">
        <v>0</v>
      </c>
      <c r="U77" s="18">
        <v>0</v>
      </c>
    </row>
    <row r="78" spans="1:21" s="10" customFormat="1" ht="12" x14ac:dyDescent="0.2">
      <c r="A78" s="13" t="s">
        <v>132</v>
      </c>
      <c r="B78" s="13" t="s">
        <v>133</v>
      </c>
      <c r="C78" s="13" t="s">
        <v>274</v>
      </c>
      <c r="D78" s="13" t="s">
        <v>275</v>
      </c>
      <c r="E78" s="14">
        <v>20</v>
      </c>
      <c r="F78" s="15">
        <v>4195500000</v>
      </c>
      <c r="G78" s="15">
        <f>+I78-F78-H78</f>
        <v>554800000</v>
      </c>
      <c r="H78" s="15">
        <v>-537089000</v>
      </c>
      <c r="I78" s="15">
        <v>4213211000</v>
      </c>
      <c r="J78" s="15">
        <v>4179195847.4200001</v>
      </c>
      <c r="K78" s="15">
        <v>34015152.579999998</v>
      </c>
      <c r="L78" s="16">
        <v>0</v>
      </c>
      <c r="M78" s="16">
        <v>3758070223.6700001</v>
      </c>
      <c r="N78" s="15">
        <v>421125623.75</v>
      </c>
      <c r="O78" s="15">
        <v>2392612603.02</v>
      </c>
      <c r="P78" s="15">
        <v>1365457620.6500001</v>
      </c>
      <c r="Q78" s="15">
        <v>2284180710.02</v>
      </c>
      <c r="R78" s="15">
        <v>108431893</v>
      </c>
      <c r="S78" s="15">
        <v>2284180710.02</v>
      </c>
      <c r="T78" s="15">
        <v>0</v>
      </c>
      <c r="U78" s="15">
        <v>0</v>
      </c>
    </row>
    <row r="79" spans="1:21" s="10" customFormat="1" ht="12" x14ac:dyDescent="0.2">
      <c r="A79" s="17" t="s">
        <v>134</v>
      </c>
      <c r="B79" s="17" t="s">
        <v>135</v>
      </c>
      <c r="C79" s="17" t="s">
        <v>274</v>
      </c>
      <c r="D79" s="17" t="s">
        <v>275</v>
      </c>
      <c r="E79" s="4">
        <v>20</v>
      </c>
      <c r="F79" s="18">
        <v>400000000</v>
      </c>
      <c r="G79" s="18">
        <f t="shared" si="8"/>
        <v>-31000000</v>
      </c>
      <c r="H79" s="18">
        <v>0</v>
      </c>
      <c r="I79" s="18">
        <v>369000000</v>
      </c>
      <c r="J79" s="18">
        <v>345645186.10000002</v>
      </c>
      <c r="K79" s="18">
        <v>23354813.899999999</v>
      </c>
      <c r="L79" s="19">
        <v>0</v>
      </c>
      <c r="M79" s="19">
        <v>344645186.10000002</v>
      </c>
      <c r="N79" s="18">
        <v>1000000</v>
      </c>
      <c r="O79" s="18">
        <v>41662539.520000003</v>
      </c>
      <c r="P79" s="18">
        <v>302982646.57999998</v>
      </c>
      <c r="Q79" s="18">
        <v>41066024.520000003</v>
      </c>
      <c r="R79" s="18">
        <v>596515</v>
      </c>
      <c r="S79" s="18">
        <v>41066024.520000003</v>
      </c>
      <c r="T79" s="18">
        <v>0</v>
      </c>
      <c r="U79" s="18">
        <v>0</v>
      </c>
    </row>
    <row r="80" spans="1:21" s="10" customFormat="1" ht="24" x14ac:dyDescent="0.2">
      <c r="A80" s="17" t="s">
        <v>136</v>
      </c>
      <c r="B80" s="17" t="s">
        <v>137</v>
      </c>
      <c r="C80" s="17" t="s">
        <v>274</v>
      </c>
      <c r="D80" s="17" t="s">
        <v>275</v>
      </c>
      <c r="E80" s="4">
        <v>20</v>
      </c>
      <c r="F80" s="18">
        <v>40000000</v>
      </c>
      <c r="G80" s="18">
        <f t="shared" si="8"/>
        <v>0</v>
      </c>
      <c r="H80" s="18">
        <v>0</v>
      </c>
      <c r="I80" s="18">
        <v>40000000</v>
      </c>
      <c r="J80" s="18">
        <v>33220404.469999999</v>
      </c>
      <c r="K80" s="18">
        <v>6779595.5300000003</v>
      </c>
      <c r="L80" s="19">
        <v>0</v>
      </c>
      <c r="M80" s="19">
        <v>25420002.469999999</v>
      </c>
      <c r="N80" s="18">
        <v>7800402</v>
      </c>
      <c r="O80" s="18">
        <v>13681298.91</v>
      </c>
      <c r="P80" s="18">
        <v>11738703.560000001</v>
      </c>
      <c r="Q80" s="18">
        <v>13681298.91</v>
      </c>
      <c r="R80" s="18">
        <v>0</v>
      </c>
      <c r="S80" s="18">
        <v>13681298.91</v>
      </c>
      <c r="T80" s="18">
        <v>0</v>
      </c>
      <c r="U80" s="18">
        <v>0</v>
      </c>
    </row>
    <row r="81" spans="1:21" s="10" customFormat="1" ht="24" x14ac:dyDescent="0.2">
      <c r="A81" s="17" t="s">
        <v>138</v>
      </c>
      <c r="B81" s="17" t="s">
        <v>139</v>
      </c>
      <c r="C81" s="17" t="s">
        <v>274</v>
      </c>
      <c r="D81" s="17" t="s">
        <v>275</v>
      </c>
      <c r="E81" s="4">
        <v>20</v>
      </c>
      <c r="F81" s="18">
        <v>200000000</v>
      </c>
      <c r="G81" s="18">
        <f t="shared" si="8"/>
        <v>220000000</v>
      </c>
      <c r="H81" s="18">
        <v>0</v>
      </c>
      <c r="I81" s="18">
        <v>420000000</v>
      </c>
      <c r="J81" s="18">
        <v>419917312</v>
      </c>
      <c r="K81" s="18">
        <v>82688</v>
      </c>
      <c r="L81" s="19">
        <v>0</v>
      </c>
      <c r="M81" s="19">
        <v>409023518</v>
      </c>
      <c r="N81" s="18">
        <v>10893794</v>
      </c>
      <c r="O81" s="18">
        <v>198219638.12</v>
      </c>
      <c r="P81" s="18">
        <v>210803879.88</v>
      </c>
      <c r="Q81" s="18">
        <v>197380436.12</v>
      </c>
      <c r="R81" s="18">
        <v>839202</v>
      </c>
      <c r="S81" s="18">
        <v>197380436.12</v>
      </c>
      <c r="T81" s="18">
        <v>0</v>
      </c>
      <c r="U81" s="18">
        <v>0</v>
      </c>
    </row>
    <row r="82" spans="1:21" s="10" customFormat="1" ht="24" x14ac:dyDescent="0.2">
      <c r="A82" s="17" t="s">
        <v>140</v>
      </c>
      <c r="B82" s="17" t="s">
        <v>141</v>
      </c>
      <c r="C82" s="17" t="s">
        <v>274</v>
      </c>
      <c r="D82" s="17" t="s">
        <v>275</v>
      </c>
      <c r="E82" s="4">
        <v>20</v>
      </c>
      <c r="F82" s="18">
        <v>55000000</v>
      </c>
      <c r="G82" s="18">
        <f t="shared" si="8"/>
        <v>0</v>
      </c>
      <c r="H82" s="18">
        <v>0</v>
      </c>
      <c r="I82" s="18">
        <v>55000000</v>
      </c>
      <c r="J82" s="18">
        <v>52324312.880000003</v>
      </c>
      <c r="K82" s="18">
        <v>2675687.12</v>
      </c>
      <c r="L82" s="19">
        <v>0</v>
      </c>
      <c r="M82" s="19">
        <v>51440947.880000003</v>
      </c>
      <c r="N82" s="18">
        <v>883365</v>
      </c>
      <c r="O82" s="18">
        <v>17311794.899999999</v>
      </c>
      <c r="P82" s="18">
        <v>34129152.979999997</v>
      </c>
      <c r="Q82" s="18">
        <v>17311794.899999999</v>
      </c>
      <c r="R82" s="18">
        <v>0</v>
      </c>
      <c r="S82" s="18">
        <v>17311794.899999999</v>
      </c>
      <c r="T82" s="18">
        <v>0</v>
      </c>
      <c r="U82" s="18">
        <v>0</v>
      </c>
    </row>
    <row r="83" spans="1:21" s="10" customFormat="1" ht="12" x14ac:dyDescent="0.2">
      <c r="A83" s="17" t="s">
        <v>142</v>
      </c>
      <c r="B83" s="17" t="s">
        <v>143</v>
      </c>
      <c r="C83" s="17" t="s">
        <v>274</v>
      </c>
      <c r="D83" s="17" t="s">
        <v>275</v>
      </c>
      <c r="E83" s="4">
        <v>20</v>
      </c>
      <c r="F83" s="18">
        <v>1700000000</v>
      </c>
      <c r="G83" s="18">
        <f>+I83-F83-H83</f>
        <v>201000000</v>
      </c>
      <c r="H83" s="18">
        <v>-537089000</v>
      </c>
      <c r="I83" s="18">
        <v>1363911000</v>
      </c>
      <c r="J83" s="18">
        <v>1363487490.95</v>
      </c>
      <c r="K83" s="18">
        <v>423509.05</v>
      </c>
      <c r="L83" s="19">
        <v>0</v>
      </c>
      <c r="M83" s="19">
        <v>1117923016.1600001</v>
      </c>
      <c r="N83" s="18">
        <v>245564474.78999999</v>
      </c>
      <c r="O83" s="18">
        <v>882547394</v>
      </c>
      <c r="P83" s="18">
        <v>235375622.16</v>
      </c>
      <c r="Q83" s="18">
        <v>775551218</v>
      </c>
      <c r="R83" s="18">
        <v>106996176</v>
      </c>
      <c r="S83" s="18">
        <v>775551218</v>
      </c>
      <c r="T83" s="18">
        <v>0</v>
      </c>
      <c r="U83" s="18">
        <v>0</v>
      </c>
    </row>
    <row r="84" spans="1:21" s="10" customFormat="1" ht="12" x14ac:dyDescent="0.2">
      <c r="A84" s="17" t="s">
        <v>144</v>
      </c>
      <c r="B84" s="17" t="s">
        <v>145</v>
      </c>
      <c r="C84" s="17" t="s">
        <v>274</v>
      </c>
      <c r="D84" s="17" t="s">
        <v>275</v>
      </c>
      <c r="E84" s="4">
        <v>20</v>
      </c>
      <c r="F84" s="18">
        <v>1800000000</v>
      </c>
      <c r="G84" s="18">
        <f t="shared" si="8"/>
        <v>130000000</v>
      </c>
      <c r="H84" s="18">
        <v>0</v>
      </c>
      <c r="I84" s="18">
        <v>1930000000</v>
      </c>
      <c r="J84" s="18">
        <v>1929792301.02</v>
      </c>
      <c r="K84" s="18">
        <v>207698.98</v>
      </c>
      <c r="L84" s="19">
        <v>0</v>
      </c>
      <c r="M84" s="19">
        <v>1774808713.0599999</v>
      </c>
      <c r="N84" s="18">
        <v>154983587.96000001</v>
      </c>
      <c r="O84" s="18">
        <v>1204381098.3699999</v>
      </c>
      <c r="P84" s="18">
        <v>570427614.69000006</v>
      </c>
      <c r="Q84" s="18">
        <v>1204381098.3699999</v>
      </c>
      <c r="R84" s="18">
        <v>0</v>
      </c>
      <c r="S84" s="18">
        <v>1204381098.3699999</v>
      </c>
      <c r="T84" s="18">
        <v>0</v>
      </c>
      <c r="U84" s="18">
        <v>0</v>
      </c>
    </row>
    <row r="85" spans="1:21" s="10" customFormat="1" ht="12" x14ac:dyDescent="0.2">
      <c r="A85" s="17" t="s">
        <v>146</v>
      </c>
      <c r="B85" s="17" t="s">
        <v>147</v>
      </c>
      <c r="C85" s="17" t="s">
        <v>274</v>
      </c>
      <c r="D85" s="17" t="s">
        <v>275</v>
      </c>
      <c r="E85" s="4">
        <v>20</v>
      </c>
      <c r="F85" s="18">
        <v>500000</v>
      </c>
      <c r="G85" s="18">
        <f t="shared" si="8"/>
        <v>34800000</v>
      </c>
      <c r="H85" s="18">
        <v>0</v>
      </c>
      <c r="I85" s="18">
        <v>35300000</v>
      </c>
      <c r="J85" s="18">
        <v>34808840</v>
      </c>
      <c r="K85" s="18">
        <v>491160</v>
      </c>
      <c r="L85" s="19">
        <v>0</v>
      </c>
      <c r="M85" s="19">
        <v>34808840</v>
      </c>
      <c r="N85" s="18">
        <v>0</v>
      </c>
      <c r="O85" s="18">
        <v>34808839.200000003</v>
      </c>
      <c r="P85" s="18">
        <v>0.8</v>
      </c>
      <c r="Q85" s="18">
        <v>34808839.200000003</v>
      </c>
      <c r="R85" s="18">
        <v>0</v>
      </c>
      <c r="S85" s="18">
        <v>34808839.200000003</v>
      </c>
      <c r="T85" s="18">
        <v>0</v>
      </c>
      <c r="U85" s="18">
        <v>0</v>
      </c>
    </row>
    <row r="86" spans="1:21" s="10" customFormat="1" ht="12" x14ac:dyDescent="0.2">
      <c r="A86" s="13" t="s">
        <v>148</v>
      </c>
      <c r="B86" s="13" t="s">
        <v>149</v>
      </c>
      <c r="C86" s="13" t="s">
        <v>274</v>
      </c>
      <c r="D86" s="13" t="s">
        <v>275</v>
      </c>
      <c r="E86" s="14">
        <v>20</v>
      </c>
      <c r="F86" s="15">
        <v>2272000000</v>
      </c>
      <c r="G86" s="15">
        <f t="shared" si="8"/>
        <v>-843124995</v>
      </c>
      <c r="H86" s="15">
        <v>0</v>
      </c>
      <c r="I86" s="15">
        <v>1428875005</v>
      </c>
      <c r="J86" s="15">
        <v>1423170666.5999999</v>
      </c>
      <c r="K86" s="15">
        <v>5704338.4000000004</v>
      </c>
      <c r="L86" s="16">
        <v>0</v>
      </c>
      <c r="M86" s="16">
        <v>1284785997.5999999</v>
      </c>
      <c r="N86" s="15">
        <v>138384669</v>
      </c>
      <c r="O86" s="15">
        <v>816452141.91999996</v>
      </c>
      <c r="P86" s="15">
        <v>468333855.68000001</v>
      </c>
      <c r="Q86" s="15">
        <v>766945661.91999996</v>
      </c>
      <c r="R86" s="15">
        <v>49506480</v>
      </c>
      <c r="S86" s="15">
        <v>766945661.91999996</v>
      </c>
      <c r="T86" s="15">
        <v>0</v>
      </c>
      <c r="U86" s="15">
        <v>0</v>
      </c>
    </row>
    <row r="87" spans="1:21" s="10" customFormat="1" ht="12" x14ac:dyDescent="0.2">
      <c r="A87" s="17" t="s">
        <v>150</v>
      </c>
      <c r="B87" s="17" t="s">
        <v>151</v>
      </c>
      <c r="C87" s="17" t="s">
        <v>274</v>
      </c>
      <c r="D87" s="17" t="s">
        <v>275</v>
      </c>
      <c r="E87" s="4">
        <v>20</v>
      </c>
      <c r="F87" s="18">
        <v>450000000</v>
      </c>
      <c r="G87" s="18">
        <f t="shared" si="8"/>
        <v>29000000</v>
      </c>
      <c r="H87" s="18">
        <v>0</v>
      </c>
      <c r="I87" s="18">
        <v>479000000</v>
      </c>
      <c r="J87" s="18">
        <v>477613637</v>
      </c>
      <c r="K87" s="18">
        <v>1386363</v>
      </c>
      <c r="L87" s="19">
        <v>0</v>
      </c>
      <c r="M87" s="19">
        <v>401613637</v>
      </c>
      <c r="N87" s="18">
        <v>76000000</v>
      </c>
      <c r="O87" s="18">
        <v>286509723.07999998</v>
      </c>
      <c r="P87" s="18">
        <v>115103913.92</v>
      </c>
      <c r="Q87" s="18">
        <v>286509723.07999998</v>
      </c>
      <c r="R87" s="18">
        <v>0</v>
      </c>
      <c r="S87" s="18">
        <v>286509723.07999998</v>
      </c>
      <c r="T87" s="18">
        <v>0</v>
      </c>
      <c r="U87" s="18">
        <v>0</v>
      </c>
    </row>
    <row r="88" spans="1:21" s="10" customFormat="1" ht="12" x14ac:dyDescent="0.2">
      <c r="A88" s="17" t="s">
        <v>152</v>
      </c>
      <c r="B88" s="17" t="s">
        <v>153</v>
      </c>
      <c r="C88" s="17" t="s">
        <v>274</v>
      </c>
      <c r="D88" s="17" t="s">
        <v>275</v>
      </c>
      <c r="E88" s="4">
        <v>20</v>
      </c>
      <c r="F88" s="18">
        <v>10000000</v>
      </c>
      <c r="G88" s="18">
        <f t="shared" si="8"/>
        <v>-10000000</v>
      </c>
      <c r="H88" s="18">
        <v>0</v>
      </c>
      <c r="I88" s="18">
        <v>0</v>
      </c>
      <c r="J88" s="18">
        <v>0</v>
      </c>
      <c r="K88" s="18">
        <v>0</v>
      </c>
      <c r="L88" s="19">
        <v>0</v>
      </c>
      <c r="M88" s="19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s="10" customFormat="1" ht="24" x14ac:dyDescent="0.2">
      <c r="A89" s="17" t="s">
        <v>154</v>
      </c>
      <c r="B89" s="17" t="s">
        <v>155</v>
      </c>
      <c r="C89" s="17" t="s">
        <v>274</v>
      </c>
      <c r="D89" s="17" t="s">
        <v>275</v>
      </c>
      <c r="E89" s="4">
        <v>20</v>
      </c>
      <c r="F89" s="18">
        <v>1800000000</v>
      </c>
      <c r="G89" s="18">
        <f t="shared" si="8"/>
        <v>-862124995</v>
      </c>
      <c r="H89" s="18">
        <v>0</v>
      </c>
      <c r="I89" s="18">
        <v>937875005</v>
      </c>
      <c r="J89" s="18">
        <v>937654322.86000001</v>
      </c>
      <c r="K89" s="18">
        <v>220682.14</v>
      </c>
      <c r="L89" s="19">
        <v>0</v>
      </c>
      <c r="M89" s="19">
        <v>875269653.86000001</v>
      </c>
      <c r="N89" s="18">
        <v>62384669</v>
      </c>
      <c r="O89" s="18">
        <v>522039712.38</v>
      </c>
      <c r="P89" s="18">
        <v>353229941.48000002</v>
      </c>
      <c r="Q89" s="18">
        <v>472533232.38</v>
      </c>
      <c r="R89" s="18">
        <v>49506480</v>
      </c>
      <c r="S89" s="18">
        <v>472533232.38</v>
      </c>
      <c r="T89" s="18">
        <v>0</v>
      </c>
      <c r="U89" s="18">
        <v>0</v>
      </c>
    </row>
    <row r="90" spans="1:21" s="10" customFormat="1" ht="12" x14ac:dyDescent="0.2">
      <c r="A90" s="17" t="s">
        <v>156</v>
      </c>
      <c r="B90" s="17" t="s">
        <v>157</v>
      </c>
      <c r="C90" s="17" t="s">
        <v>274</v>
      </c>
      <c r="D90" s="17" t="s">
        <v>275</v>
      </c>
      <c r="E90" s="4">
        <v>20</v>
      </c>
      <c r="F90" s="18">
        <v>12000000</v>
      </c>
      <c r="G90" s="18">
        <f t="shared" si="8"/>
        <v>0</v>
      </c>
      <c r="H90" s="18">
        <v>0</v>
      </c>
      <c r="I90" s="18">
        <v>12000000</v>
      </c>
      <c r="J90" s="18">
        <v>7902706.7400000002</v>
      </c>
      <c r="K90" s="18">
        <v>4097293.26</v>
      </c>
      <c r="L90" s="19">
        <v>0</v>
      </c>
      <c r="M90" s="19">
        <v>7902706.7400000002</v>
      </c>
      <c r="N90" s="18">
        <v>0</v>
      </c>
      <c r="O90" s="18">
        <v>7902706.46</v>
      </c>
      <c r="P90" s="18">
        <v>0.28000000000000003</v>
      </c>
      <c r="Q90" s="18">
        <v>7902706.46</v>
      </c>
      <c r="R90" s="18">
        <v>0</v>
      </c>
      <c r="S90" s="18">
        <v>7902706.46</v>
      </c>
      <c r="T90" s="18">
        <v>0</v>
      </c>
      <c r="U90" s="18">
        <v>0</v>
      </c>
    </row>
    <row r="91" spans="1:21" s="10" customFormat="1" ht="12" x14ac:dyDescent="0.2">
      <c r="A91" s="13" t="s">
        <v>158</v>
      </c>
      <c r="B91" s="13" t="s">
        <v>159</v>
      </c>
      <c r="C91" s="13" t="s">
        <v>274</v>
      </c>
      <c r="D91" s="13" t="s">
        <v>275</v>
      </c>
      <c r="E91" s="14">
        <v>20</v>
      </c>
      <c r="F91" s="15">
        <v>90000000</v>
      </c>
      <c r="G91" s="15">
        <f t="shared" si="8"/>
        <v>39220410</v>
      </c>
      <c r="H91" s="15">
        <v>0</v>
      </c>
      <c r="I91" s="15">
        <v>129220410</v>
      </c>
      <c r="J91" s="15">
        <v>126903571.8</v>
      </c>
      <c r="K91" s="15">
        <v>2316838.2000000002</v>
      </c>
      <c r="L91" s="16">
        <v>0</v>
      </c>
      <c r="M91" s="16">
        <v>126903571.8</v>
      </c>
      <c r="N91" s="15">
        <v>0</v>
      </c>
      <c r="O91" s="15">
        <v>118015517.56999999</v>
      </c>
      <c r="P91" s="15">
        <v>8888054.2300000004</v>
      </c>
      <c r="Q91" s="15">
        <v>118015517.56999999</v>
      </c>
      <c r="R91" s="15">
        <v>0</v>
      </c>
      <c r="S91" s="15">
        <v>118015517.56999999</v>
      </c>
      <c r="T91" s="15">
        <v>0</v>
      </c>
      <c r="U91" s="15">
        <v>0</v>
      </c>
    </row>
    <row r="92" spans="1:21" s="10" customFormat="1" ht="12" x14ac:dyDescent="0.2">
      <c r="A92" s="17" t="s">
        <v>160</v>
      </c>
      <c r="B92" s="17" t="s">
        <v>161</v>
      </c>
      <c r="C92" s="17" t="s">
        <v>274</v>
      </c>
      <c r="D92" s="17" t="s">
        <v>275</v>
      </c>
      <c r="E92" s="4">
        <v>20</v>
      </c>
      <c r="F92" s="18">
        <v>70000000</v>
      </c>
      <c r="G92" s="18">
        <f t="shared" si="8"/>
        <v>39220410</v>
      </c>
      <c r="H92" s="18">
        <v>0</v>
      </c>
      <c r="I92" s="18">
        <v>109220410</v>
      </c>
      <c r="J92" s="18">
        <v>108947301</v>
      </c>
      <c r="K92" s="18">
        <v>273109</v>
      </c>
      <c r="L92" s="19">
        <v>0</v>
      </c>
      <c r="M92" s="19">
        <v>108947301</v>
      </c>
      <c r="N92" s="18">
        <v>0</v>
      </c>
      <c r="O92" s="18">
        <v>108944947.34</v>
      </c>
      <c r="P92" s="18">
        <v>2353.66</v>
      </c>
      <c r="Q92" s="18">
        <v>108944947.34</v>
      </c>
      <c r="R92" s="18">
        <v>0</v>
      </c>
      <c r="S92" s="18">
        <v>108944947.34</v>
      </c>
      <c r="T92" s="18">
        <v>0</v>
      </c>
      <c r="U92" s="18">
        <v>0</v>
      </c>
    </row>
    <row r="93" spans="1:21" s="10" customFormat="1" ht="24" x14ac:dyDescent="0.2">
      <c r="A93" s="17" t="s">
        <v>162</v>
      </c>
      <c r="B93" s="17" t="s">
        <v>163</v>
      </c>
      <c r="C93" s="17" t="s">
        <v>274</v>
      </c>
      <c r="D93" s="17" t="s">
        <v>275</v>
      </c>
      <c r="E93" s="4">
        <v>20</v>
      </c>
      <c r="F93" s="18">
        <v>20000000</v>
      </c>
      <c r="G93" s="18">
        <f t="shared" si="8"/>
        <v>0</v>
      </c>
      <c r="H93" s="18">
        <v>0</v>
      </c>
      <c r="I93" s="18">
        <v>20000000</v>
      </c>
      <c r="J93" s="18">
        <v>17956270.800000001</v>
      </c>
      <c r="K93" s="18">
        <v>2043729.2</v>
      </c>
      <c r="L93" s="19">
        <v>0</v>
      </c>
      <c r="M93" s="19">
        <v>17956270.800000001</v>
      </c>
      <c r="N93" s="18">
        <v>0</v>
      </c>
      <c r="O93" s="18">
        <v>9070570.2300000004</v>
      </c>
      <c r="P93" s="18">
        <v>8885700.5700000003</v>
      </c>
      <c r="Q93" s="18">
        <v>9070570.2300000004</v>
      </c>
      <c r="R93" s="18">
        <v>0</v>
      </c>
      <c r="S93" s="18">
        <v>9070570.2300000004</v>
      </c>
      <c r="T93" s="18">
        <v>0</v>
      </c>
      <c r="U93" s="18">
        <v>0</v>
      </c>
    </row>
    <row r="94" spans="1:21" s="10" customFormat="1" ht="12" x14ac:dyDescent="0.2">
      <c r="A94" s="13" t="s">
        <v>164</v>
      </c>
      <c r="B94" s="13" t="s">
        <v>165</v>
      </c>
      <c r="C94" s="13" t="s">
        <v>274</v>
      </c>
      <c r="D94" s="13" t="s">
        <v>275</v>
      </c>
      <c r="E94" s="14">
        <v>20</v>
      </c>
      <c r="F94" s="15">
        <v>988000000</v>
      </c>
      <c r="G94" s="15">
        <f t="shared" si="8"/>
        <v>0</v>
      </c>
      <c r="H94" s="15">
        <v>0</v>
      </c>
      <c r="I94" s="15">
        <v>988000000</v>
      </c>
      <c r="J94" s="15">
        <v>867803404.66999996</v>
      </c>
      <c r="K94" s="15">
        <v>120196595.33</v>
      </c>
      <c r="L94" s="16">
        <v>0</v>
      </c>
      <c r="M94" s="16">
        <v>734461023.66999996</v>
      </c>
      <c r="N94" s="15">
        <v>133342381</v>
      </c>
      <c r="O94" s="15">
        <v>733927368.71000004</v>
      </c>
      <c r="P94" s="15">
        <v>533654.96</v>
      </c>
      <c r="Q94" s="15">
        <v>733927368.71000004</v>
      </c>
      <c r="R94" s="15">
        <v>0</v>
      </c>
      <c r="S94" s="15">
        <v>732918469.19000006</v>
      </c>
      <c r="T94" s="15">
        <v>1008899.52</v>
      </c>
      <c r="U94" s="15">
        <v>0</v>
      </c>
    </row>
    <row r="95" spans="1:21" s="10" customFormat="1" ht="12" x14ac:dyDescent="0.2">
      <c r="A95" s="17" t="s">
        <v>166</v>
      </c>
      <c r="B95" s="17" t="s">
        <v>167</v>
      </c>
      <c r="C95" s="17" t="s">
        <v>274</v>
      </c>
      <c r="D95" s="17" t="s">
        <v>275</v>
      </c>
      <c r="E95" s="4">
        <v>20</v>
      </c>
      <c r="F95" s="18">
        <v>120000000</v>
      </c>
      <c r="G95" s="18">
        <f t="shared" si="8"/>
        <v>0</v>
      </c>
      <c r="H95" s="18">
        <v>0</v>
      </c>
      <c r="I95" s="18">
        <v>120000000</v>
      </c>
      <c r="J95" s="18">
        <v>92585451.510000005</v>
      </c>
      <c r="K95" s="18">
        <v>27414548.489999998</v>
      </c>
      <c r="L95" s="19">
        <v>0</v>
      </c>
      <c r="M95" s="19">
        <v>71688350.510000005</v>
      </c>
      <c r="N95" s="18">
        <v>20897101</v>
      </c>
      <c r="O95" s="18">
        <v>71623517.870000005</v>
      </c>
      <c r="P95" s="18">
        <v>64832.639999999999</v>
      </c>
      <c r="Q95" s="18">
        <v>71623517.870000005</v>
      </c>
      <c r="R95" s="18">
        <v>0</v>
      </c>
      <c r="S95" s="18">
        <v>71451988.489999995</v>
      </c>
      <c r="T95" s="18">
        <v>171529.38</v>
      </c>
      <c r="U95" s="18">
        <v>0</v>
      </c>
    </row>
    <row r="96" spans="1:21" s="10" customFormat="1" ht="12" x14ac:dyDescent="0.2">
      <c r="A96" s="17" t="s">
        <v>168</v>
      </c>
      <c r="B96" s="17" t="s">
        <v>169</v>
      </c>
      <c r="C96" s="17" t="s">
        <v>274</v>
      </c>
      <c r="D96" s="17" t="s">
        <v>275</v>
      </c>
      <c r="E96" s="4">
        <v>20</v>
      </c>
      <c r="F96" s="18">
        <v>550000000</v>
      </c>
      <c r="G96" s="18">
        <f t="shared" si="8"/>
        <v>0</v>
      </c>
      <c r="H96" s="18">
        <v>0</v>
      </c>
      <c r="I96" s="18">
        <v>550000000</v>
      </c>
      <c r="J96" s="18">
        <v>498898153.00999999</v>
      </c>
      <c r="K96" s="18">
        <v>51101846.990000002</v>
      </c>
      <c r="L96" s="19">
        <v>0</v>
      </c>
      <c r="M96" s="19">
        <v>462613603.00999999</v>
      </c>
      <c r="N96" s="18">
        <v>36284550</v>
      </c>
      <c r="O96" s="18">
        <v>462248061.35000002</v>
      </c>
      <c r="P96" s="18">
        <v>365541.66</v>
      </c>
      <c r="Q96" s="18">
        <v>462248061.35000002</v>
      </c>
      <c r="R96" s="18">
        <v>0</v>
      </c>
      <c r="S96" s="18">
        <v>461521485.63</v>
      </c>
      <c r="T96" s="18">
        <v>726575.72</v>
      </c>
      <c r="U96" s="18">
        <v>0</v>
      </c>
    </row>
    <row r="97" spans="1:21" s="10" customFormat="1" ht="12" x14ac:dyDescent="0.2">
      <c r="A97" s="17" t="s">
        <v>170</v>
      </c>
      <c r="B97" s="17" t="s">
        <v>171</v>
      </c>
      <c r="C97" s="17" t="s">
        <v>274</v>
      </c>
      <c r="D97" s="17" t="s">
        <v>275</v>
      </c>
      <c r="E97" s="4">
        <v>20</v>
      </c>
      <c r="F97" s="18">
        <v>2000000</v>
      </c>
      <c r="G97" s="18">
        <f t="shared" si="8"/>
        <v>0</v>
      </c>
      <c r="H97" s="18">
        <v>0</v>
      </c>
      <c r="I97" s="18">
        <v>2000000</v>
      </c>
      <c r="J97" s="18">
        <v>439841.24</v>
      </c>
      <c r="K97" s="18">
        <v>1560158.76</v>
      </c>
      <c r="L97" s="19">
        <v>0</v>
      </c>
      <c r="M97" s="19">
        <v>439841.24</v>
      </c>
      <c r="N97" s="18">
        <v>0</v>
      </c>
      <c r="O97" s="18">
        <v>439078.25</v>
      </c>
      <c r="P97" s="18">
        <v>762.99</v>
      </c>
      <c r="Q97" s="18">
        <v>439078.25</v>
      </c>
      <c r="R97" s="18">
        <v>0</v>
      </c>
      <c r="S97" s="18">
        <v>439078.25</v>
      </c>
      <c r="T97" s="18">
        <v>0</v>
      </c>
      <c r="U97" s="18">
        <v>0</v>
      </c>
    </row>
    <row r="98" spans="1:21" s="10" customFormat="1" ht="12" x14ac:dyDescent="0.2">
      <c r="A98" s="17" t="s">
        <v>172</v>
      </c>
      <c r="B98" s="17" t="s">
        <v>173</v>
      </c>
      <c r="C98" s="17" t="s">
        <v>274</v>
      </c>
      <c r="D98" s="17" t="s">
        <v>275</v>
      </c>
      <c r="E98" s="4">
        <v>20</v>
      </c>
      <c r="F98" s="18">
        <v>17000000</v>
      </c>
      <c r="G98" s="18">
        <f t="shared" si="8"/>
        <v>0</v>
      </c>
      <c r="H98" s="18">
        <v>0</v>
      </c>
      <c r="I98" s="18">
        <v>17000000</v>
      </c>
      <c r="J98" s="18">
        <v>11985615.550000001</v>
      </c>
      <c r="K98" s="18">
        <v>5014384.45</v>
      </c>
      <c r="L98" s="19">
        <v>0</v>
      </c>
      <c r="M98" s="19">
        <v>11985615.550000001</v>
      </c>
      <c r="N98" s="18">
        <v>0</v>
      </c>
      <c r="O98" s="18">
        <v>11985615.550000001</v>
      </c>
      <c r="P98" s="18">
        <v>0</v>
      </c>
      <c r="Q98" s="18">
        <v>11985615.550000001</v>
      </c>
      <c r="R98" s="18">
        <v>0</v>
      </c>
      <c r="S98" s="18">
        <v>11985615.550000001</v>
      </c>
      <c r="T98" s="18">
        <v>0</v>
      </c>
      <c r="U98" s="18">
        <v>0</v>
      </c>
    </row>
    <row r="99" spans="1:21" s="10" customFormat="1" ht="12" x14ac:dyDescent="0.2">
      <c r="A99" s="17" t="s">
        <v>174</v>
      </c>
      <c r="B99" s="17" t="s">
        <v>175</v>
      </c>
      <c r="C99" s="17" t="s">
        <v>274</v>
      </c>
      <c r="D99" s="17" t="s">
        <v>275</v>
      </c>
      <c r="E99" s="4">
        <v>20</v>
      </c>
      <c r="F99" s="18">
        <v>295000000</v>
      </c>
      <c r="G99" s="18">
        <f t="shared" si="8"/>
        <v>0</v>
      </c>
      <c r="H99" s="18">
        <v>0</v>
      </c>
      <c r="I99" s="18">
        <v>295000000</v>
      </c>
      <c r="J99" s="18">
        <v>261252082.36000001</v>
      </c>
      <c r="K99" s="18">
        <v>33747917.640000001</v>
      </c>
      <c r="L99" s="19">
        <v>0</v>
      </c>
      <c r="M99" s="19">
        <v>185091352.36000001</v>
      </c>
      <c r="N99" s="18">
        <v>76160730</v>
      </c>
      <c r="O99" s="18">
        <v>184993775.69</v>
      </c>
      <c r="P99" s="18">
        <v>97576.67</v>
      </c>
      <c r="Q99" s="18">
        <v>184993775.69</v>
      </c>
      <c r="R99" s="18">
        <v>0</v>
      </c>
      <c r="S99" s="18">
        <v>184882981.27000001</v>
      </c>
      <c r="T99" s="18">
        <v>110794.42</v>
      </c>
      <c r="U99" s="18">
        <v>0</v>
      </c>
    </row>
    <row r="100" spans="1:21" s="10" customFormat="1" ht="12" x14ac:dyDescent="0.2">
      <c r="A100" s="17" t="s">
        <v>176</v>
      </c>
      <c r="B100" s="17" t="s">
        <v>177</v>
      </c>
      <c r="C100" s="17" t="s">
        <v>274</v>
      </c>
      <c r="D100" s="17" t="s">
        <v>275</v>
      </c>
      <c r="E100" s="4">
        <v>20</v>
      </c>
      <c r="F100" s="18">
        <v>4000000</v>
      </c>
      <c r="G100" s="18">
        <f t="shared" si="8"/>
        <v>0</v>
      </c>
      <c r="H100" s="18">
        <v>0</v>
      </c>
      <c r="I100" s="18">
        <v>4000000</v>
      </c>
      <c r="J100" s="18">
        <v>2642261</v>
      </c>
      <c r="K100" s="18">
        <v>1357739</v>
      </c>
      <c r="L100" s="19">
        <v>0</v>
      </c>
      <c r="M100" s="19">
        <v>2642261</v>
      </c>
      <c r="N100" s="18">
        <v>0</v>
      </c>
      <c r="O100" s="18">
        <v>2637320</v>
      </c>
      <c r="P100" s="18">
        <v>4941</v>
      </c>
      <c r="Q100" s="18">
        <v>2637320</v>
      </c>
      <c r="R100" s="18">
        <v>0</v>
      </c>
      <c r="S100" s="18">
        <v>2637320</v>
      </c>
      <c r="T100" s="18">
        <v>0</v>
      </c>
      <c r="U100" s="18">
        <v>0</v>
      </c>
    </row>
    <row r="101" spans="1:21" s="10" customFormat="1" ht="12" x14ac:dyDescent="0.2">
      <c r="A101" s="13" t="s">
        <v>178</v>
      </c>
      <c r="B101" s="13" t="s">
        <v>179</v>
      </c>
      <c r="C101" s="13" t="s">
        <v>274</v>
      </c>
      <c r="D101" s="13" t="s">
        <v>275</v>
      </c>
      <c r="E101" s="14">
        <v>20</v>
      </c>
      <c r="F101" s="15">
        <v>0</v>
      </c>
      <c r="G101" s="18">
        <f t="shared" si="8"/>
        <v>32000000</v>
      </c>
      <c r="H101" s="18">
        <v>0</v>
      </c>
      <c r="I101" s="15">
        <v>32000000</v>
      </c>
      <c r="J101" s="18">
        <v>0</v>
      </c>
      <c r="K101" s="18">
        <v>32000000</v>
      </c>
      <c r="L101" s="19">
        <v>0</v>
      </c>
      <c r="M101" s="19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s="10" customFormat="1" ht="12" x14ac:dyDescent="0.2">
      <c r="A102" s="13" t="s">
        <v>178</v>
      </c>
      <c r="B102" s="13" t="s">
        <v>179</v>
      </c>
      <c r="C102" s="13" t="s">
        <v>274</v>
      </c>
      <c r="D102" s="13" t="s">
        <v>275</v>
      </c>
      <c r="E102" s="14">
        <v>21</v>
      </c>
      <c r="F102" s="15">
        <v>900000000</v>
      </c>
      <c r="G102" s="15">
        <f t="shared" si="8"/>
        <v>15000000</v>
      </c>
      <c r="H102" s="15">
        <v>0</v>
      </c>
      <c r="I102" s="15">
        <v>915000000</v>
      </c>
      <c r="J102" s="15">
        <v>896370377</v>
      </c>
      <c r="K102" s="15">
        <v>18629623</v>
      </c>
      <c r="L102" s="16">
        <v>0</v>
      </c>
      <c r="M102" s="16">
        <v>148414919.05000001</v>
      </c>
      <c r="N102" s="15">
        <v>747955457.95000005</v>
      </c>
      <c r="O102" s="15">
        <v>70647311.180000007</v>
      </c>
      <c r="P102" s="15">
        <v>77767607.870000005</v>
      </c>
      <c r="Q102" s="15">
        <v>70647311.180000007</v>
      </c>
      <c r="R102" s="15">
        <v>0</v>
      </c>
      <c r="S102" s="15">
        <v>70647311.180000007</v>
      </c>
      <c r="T102" s="15">
        <v>0</v>
      </c>
      <c r="U102" s="15">
        <v>0</v>
      </c>
    </row>
    <row r="103" spans="1:21" s="10" customFormat="1" ht="12" x14ac:dyDescent="0.2">
      <c r="A103" s="17" t="s">
        <v>180</v>
      </c>
      <c r="B103" s="17" t="s">
        <v>181</v>
      </c>
      <c r="C103" s="17" t="s">
        <v>274</v>
      </c>
      <c r="D103" s="17" t="s">
        <v>275</v>
      </c>
      <c r="E103" s="4">
        <v>20</v>
      </c>
      <c r="F103" s="15">
        <v>0</v>
      </c>
      <c r="G103" s="15">
        <f t="shared" si="8"/>
        <v>32000000</v>
      </c>
      <c r="H103" s="15">
        <v>0</v>
      </c>
      <c r="I103" s="15">
        <v>32000000</v>
      </c>
      <c r="J103" s="15">
        <v>0</v>
      </c>
      <c r="K103" s="15">
        <v>32000000</v>
      </c>
      <c r="L103" s="16">
        <v>0</v>
      </c>
      <c r="M103" s="16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</row>
    <row r="104" spans="1:21" s="10" customFormat="1" ht="12" x14ac:dyDescent="0.2">
      <c r="A104" s="17" t="s">
        <v>180</v>
      </c>
      <c r="B104" s="17" t="s">
        <v>181</v>
      </c>
      <c r="C104" s="17" t="s">
        <v>274</v>
      </c>
      <c r="D104" s="17" t="s">
        <v>275</v>
      </c>
      <c r="E104" s="4">
        <v>21</v>
      </c>
      <c r="F104" s="18">
        <v>900000000</v>
      </c>
      <c r="G104" s="18">
        <f t="shared" si="8"/>
        <v>15000000</v>
      </c>
      <c r="H104" s="18">
        <v>0</v>
      </c>
      <c r="I104" s="18">
        <v>915000000</v>
      </c>
      <c r="J104" s="18">
        <v>896370377</v>
      </c>
      <c r="K104" s="18">
        <v>18629623</v>
      </c>
      <c r="L104" s="19">
        <v>0</v>
      </c>
      <c r="M104" s="19">
        <v>148414919.05000001</v>
      </c>
      <c r="N104" s="18">
        <v>747955457.95000005</v>
      </c>
      <c r="O104" s="18">
        <v>70647311.180000007</v>
      </c>
      <c r="P104" s="18">
        <v>77767607.870000005</v>
      </c>
      <c r="Q104" s="18">
        <v>70647311.180000007</v>
      </c>
      <c r="R104" s="18">
        <v>0</v>
      </c>
      <c r="S104" s="18">
        <v>70647311.180000007</v>
      </c>
      <c r="T104" s="18">
        <v>0</v>
      </c>
      <c r="U104" s="18">
        <v>0</v>
      </c>
    </row>
    <row r="105" spans="1:21" s="10" customFormat="1" ht="12" x14ac:dyDescent="0.2">
      <c r="A105" s="13" t="s">
        <v>182</v>
      </c>
      <c r="B105" s="13" t="s">
        <v>183</v>
      </c>
      <c r="C105" s="13" t="s">
        <v>274</v>
      </c>
      <c r="D105" s="13" t="s">
        <v>275</v>
      </c>
      <c r="E105" s="14">
        <v>20</v>
      </c>
      <c r="F105" s="15">
        <v>500000</v>
      </c>
      <c r="G105" s="15">
        <f t="shared" si="8"/>
        <v>0</v>
      </c>
      <c r="H105" s="15">
        <v>0</v>
      </c>
      <c r="I105" s="15">
        <v>500000</v>
      </c>
      <c r="J105" s="15">
        <v>0</v>
      </c>
      <c r="K105" s="15">
        <v>500000</v>
      </c>
      <c r="L105" s="16">
        <v>0</v>
      </c>
      <c r="M105" s="16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</row>
    <row r="106" spans="1:21" s="10" customFormat="1" ht="12" x14ac:dyDescent="0.2">
      <c r="A106" s="13" t="s">
        <v>182</v>
      </c>
      <c r="B106" s="13" t="s">
        <v>183</v>
      </c>
      <c r="C106" s="13" t="s">
        <v>274</v>
      </c>
      <c r="D106" s="13" t="s">
        <v>275</v>
      </c>
      <c r="E106" s="14">
        <v>21</v>
      </c>
      <c r="F106" s="15">
        <v>394465000</v>
      </c>
      <c r="G106" s="15">
        <f t="shared" si="8"/>
        <v>-15000000</v>
      </c>
      <c r="H106" s="15">
        <v>0</v>
      </c>
      <c r="I106" s="15">
        <v>379465000</v>
      </c>
      <c r="J106" s="15">
        <v>378519266.69999999</v>
      </c>
      <c r="K106" s="15">
        <v>945733.3</v>
      </c>
      <c r="L106" s="16">
        <v>0</v>
      </c>
      <c r="M106" s="16">
        <v>346952266.80000001</v>
      </c>
      <c r="N106" s="15">
        <v>31566999.899999999</v>
      </c>
      <c r="O106" s="15">
        <v>294677723.01999998</v>
      </c>
      <c r="P106" s="15">
        <v>52274543.780000001</v>
      </c>
      <c r="Q106" s="15">
        <v>294677723.01999998</v>
      </c>
      <c r="R106" s="15">
        <v>0</v>
      </c>
      <c r="S106" s="15">
        <v>294677723.01999998</v>
      </c>
      <c r="T106" s="15">
        <v>0</v>
      </c>
      <c r="U106" s="15">
        <v>0</v>
      </c>
    </row>
    <row r="107" spans="1:21" s="10" customFormat="1" ht="12" x14ac:dyDescent="0.2">
      <c r="A107" s="17" t="s">
        <v>184</v>
      </c>
      <c r="B107" s="17" t="s">
        <v>185</v>
      </c>
      <c r="C107" s="17" t="s">
        <v>274</v>
      </c>
      <c r="D107" s="17" t="s">
        <v>275</v>
      </c>
      <c r="E107" s="4">
        <v>20</v>
      </c>
      <c r="F107" s="18">
        <v>500000</v>
      </c>
      <c r="G107" s="18">
        <f t="shared" si="8"/>
        <v>0</v>
      </c>
      <c r="H107" s="18">
        <v>0</v>
      </c>
      <c r="I107" s="18">
        <v>500000</v>
      </c>
      <c r="J107" s="18">
        <v>0</v>
      </c>
      <c r="K107" s="18">
        <v>500000</v>
      </c>
      <c r="L107" s="19">
        <v>0</v>
      </c>
      <c r="M107" s="19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s="10" customFormat="1" ht="12" x14ac:dyDescent="0.2">
      <c r="A108" s="17" t="s">
        <v>186</v>
      </c>
      <c r="B108" s="17" t="s">
        <v>187</v>
      </c>
      <c r="C108" s="17" t="s">
        <v>274</v>
      </c>
      <c r="D108" s="17" t="s">
        <v>275</v>
      </c>
      <c r="E108" s="4">
        <v>21</v>
      </c>
      <c r="F108" s="18">
        <v>394465000</v>
      </c>
      <c r="G108" s="18">
        <f t="shared" si="8"/>
        <v>-15000000</v>
      </c>
      <c r="H108" s="18">
        <v>0</v>
      </c>
      <c r="I108" s="18">
        <v>379465000</v>
      </c>
      <c r="J108" s="18">
        <v>378519266.69999999</v>
      </c>
      <c r="K108" s="18">
        <v>945733.3</v>
      </c>
      <c r="L108" s="19">
        <v>0</v>
      </c>
      <c r="M108" s="19">
        <v>346952266.80000001</v>
      </c>
      <c r="N108" s="18">
        <v>31566999.899999999</v>
      </c>
      <c r="O108" s="18">
        <v>294677723.01999998</v>
      </c>
      <c r="P108" s="18">
        <v>52274543.780000001</v>
      </c>
      <c r="Q108" s="18">
        <v>294677723.01999998</v>
      </c>
      <c r="R108" s="18">
        <v>0</v>
      </c>
      <c r="S108" s="18">
        <v>294677723.01999998</v>
      </c>
      <c r="T108" s="18">
        <v>0</v>
      </c>
      <c r="U108" s="18">
        <v>0</v>
      </c>
    </row>
    <row r="109" spans="1:21" s="10" customFormat="1" ht="12" x14ac:dyDescent="0.2">
      <c r="A109" s="13" t="s">
        <v>188</v>
      </c>
      <c r="B109" s="13" t="s">
        <v>189</v>
      </c>
      <c r="C109" s="13" t="s">
        <v>274</v>
      </c>
      <c r="D109" s="13" t="s">
        <v>275</v>
      </c>
      <c r="E109" s="14">
        <v>20</v>
      </c>
      <c r="F109" s="15">
        <v>2230080000</v>
      </c>
      <c r="G109" s="15">
        <f t="shared" si="8"/>
        <v>1900000000</v>
      </c>
      <c r="H109" s="15">
        <v>0</v>
      </c>
      <c r="I109" s="15">
        <v>4130080000</v>
      </c>
      <c r="J109" s="15">
        <v>3167897876.5</v>
      </c>
      <c r="K109" s="15">
        <v>962182123.5</v>
      </c>
      <c r="L109" s="16">
        <v>0</v>
      </c>
      <c r="M109" s="16">
        <v>3167897876.5</v>
      </c>
      <c r="N109" s="15">
        <v>0</v>
      </c>
      <c r="O109" s="15">
        <v>2729171535.0700002</v>
      </c>
      <c r="P109" s="15">
        <v>438726341.43000001</v>
      </c>
      <c r="Q109" s="15">
        <v>2665730300.4699998</v>
      </c>
      <c r="R109" s="15">
        <v>63441234.600000001</v>
      </c>
      <c r="S109" s="15">
        <v>2664949790.8699999</v>
      </c>
      <c r="T109" s="15">
        <v>780509.6</v>
      </c>
      <c r="U109" s="15">
        <v>78275897</v>
      </c>
    </row>
    <row r="110" spans="1:21" s="10" customFormat="1" ht="24" x14ac:dyDescent="0.2">
      <c r="A110" s="17" t="s">
        <v>190</v>
      </c>
      <c r="B110" s="17" t="s">
        <v>191</v>
      </c>
      <c r="C110" s="17" t="s">
        <v>274</v>
      </c>
      <c r="D110" s="17" t="s">
        <v>275</v>
      </c>
      <c r="E110" s="4">
        <v>20</v>
      </c>
      <c r="F110" s="18">
        <v>60000000</v>
      </c>
      <c r="G110" s="18">
        <f t="shared" si="8"/>
        <v>0</v>
      </c>
      <c r="H110" s="18">
        <v>0</v>
      </c>
      <c r="I110" s="18">
        <v>60000000</v>
      </c>
      <c r="J110" s="18">
        <v>10000000</v>
      </c>
      <c r="K110" s="18">
        <v>50000000</v>
      </c>
      <c r="L110" s="19">
        <v>0</v>
      </c>
      <c r="M110" s="19">
        <v>10000000</v>
      </c>
      <c r="N110" s="18">
        <v>0</v>
      </c>
      <c r="O110" s="18">
        <v>0</v>
      </c>
      <c r="P110" s="18">
        <v>10000000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1:21" s="10" customFormat="1" ht="24" x14ac:dyDescent="0.2">
      <c r="A111" s="17" t="s">
        <v>192</v>
      </c>
      <c r="B111" s="17" t="s">
        <v>193</v>
      </c>
      <c r="C111" s="17" t="s">
        <v>274</v>
      </c>
      <c r="D111" s="17" t="s">
        <v>275</v>
      </c>
      <c r="E111" s="4">
        <v>20</v>
      </c>
      <c r="F111" s="18">
        <v>2170080000</v>
      </c>
      <c r="G111" s="18">
        <f t="shared" si="8"/>
        <v>1900000000</v>
      </c>
      <c r="H111" s="18">
        <v>0</v>
      </c>
      <c r="I111" s="18">
        <v>4070080000</v>
      </c>
      <c r="J111" s="18">
        <v>3157897876.5</v>
      </c>
      <c r="K111" s="18">
        <v>912182123.5</v>
      </c>
      <c r="L111" s="19">
        <v>0</v>
      </c>
      <c r="M111" s="19">
        <v>3157897876.5</v>
      </c>
      <c r="N111" s="18">
        <v>0</v>
      </c>
      <c r="O111" s="18">
        <v>2729171535.0700002</v>
      </c>
      <c r="P111" s="18">
        <v>428726341.43000001</v>
      </c>
      <c r="Q111" s="18">
        <v>2665730300.4699998</v>
      </c>
      <c r="R111" s="18">
        <v>63441234.600000001</v>
      </c>
      <c r="S111" s="18">
        <v>2664949790.8699999</v>
      </c>
      <c r="T111" s="18">
        <v>780509.6</v>
      </c>
      <c r="U111" s="18">
        <v>78275897</v>
      </c>
    </row>
    <row r="112" spans="1:21" s="10" customFormat="1" ht="12" x14ac:dyDescent="0.2">
      <c r="A112" s="13" t="s">
        <v>194</v>
      </c>
      <c r="B112" s="13" t="s">
        <v>195</v>
      </c>
      <c r="C112" s="13" t="s">
        <v>274</v>
      </c>
      <c r="D112" s="13" t="s">
        <v>275</v>
      </c>
      <c r="E112" s="14">
        <v>20</v>
      </c>
      <c r="F112" s="15">
        <v>100000</v>
      </c>
      <c r="G112" s="15">
        <f t="shared" si="8"/>
        <v>800000</v>
      </c>
      <c r="H112" s="15">
        <v>0</v>
      </c>
      <c r="I112" s="15">
        <v>900000</v>
      </c>
      <c r="J112" s="15">
        <v>500000</v>
      </c>
      <c r="K112" s="15">
        <v>400000</v>
      </c>
      <c r="L112" s="16">
        <v>0</v>
      </c>
      <c r="M112" s="16">
        <v>500000</v>
      </c>
      <c r="N112" s="15">
        <v>0</v>
      </c>
      <c r="O112" s="15">
        <v>500000</v>
      </c>
      <c r="P112" s="15">
        <v>0</v>
      </c>
      <c r="Q112" s="15">
        <v>500000</v>
      </c>
      <c r="R112" s="15">
        <v>0</v>
      </c>
      <c r="S112" s="15">
        <v>500000</v>
      </c>
      <c r="T112" s="15">
        <v>0</v>
      </c>
      <c r="U112" s="15">
        <v>0</v>
      </c>
    </row>
    <row r="113" spans="1:21" s="10" customFormat="1" ht="12" x14ac:dyDescent="0.2">
      <c r="A113" s="17" t="s">
        <v>196</v>
      </c>
      <c r="B113" s="17" t="s">
        <v>197</v>
      </c>
      <c r="C113" s="17" t="s">
        <v>274</v>
      </c>
      <c r="D113" s="17" t="s">
        <v>275</v>
      </c>
      <c r="E113" s="4">
        <v>20</v>
      </c>
      <c r="F113" s="18">
        <v>100000</v>
      </c>
      <c r="G113" s="18">
        <f t="shared" si="8"/>
        <v>800000</v>
      </c>
      <c r="H113" s="18">
        <v>0</v>
      </c>
      <c r="I113" s="18">
        <v>900000</v>
      </c>
      <c r="J113" s="18">
        <v>500000</v>
      </c>
      <c r="K113" s="18">
        <v>400000</v>
      </c>
      <c r="L113" s="19">
        <v>0</v>
      </c>
      <c r="M113" s="19">
        <v>500000</v>
      </c>
      <c r="N113" s="18">
        <v>0</v>
      </c>
      <c r="O113" s="18">
        <v>500000</v>
      </c>
      <c r="P113" s="18">
        <v>0</v>
      </c>
      <c r="Q113" s="18">
        <v>500000</v>
      </c>
      <c r="R113" s="18">
        <v>0</v>
      </c>
      <c r="S113" s="18">
        <v>500000</v>
      </c>
      <c r="T113" s="18">
        <v>0</v>
      </c>
      <c r="U113" s="18">
        <v>0</v>
      </c>
    </row>
    <row r="114" spans="1:21" s="10" customFormat="1" ht="24" x14ac:dyDescent="0.2">
      <c r="A114" s="13" t="s">
        <v>198</v>
      </c>
      <c r="B114" s="13" t="s">
        <v>199</v>
      </c>
      <c r="C114" s="13" t="s">
        <v>274</v>
      </c>
      <c r="D114" s="13" t="s">
        <v>275</v>
      </c>
      <c r="E114" s="14">
        <v>20</v>
      </c>
      <c r="F114" s="15">
        <v>307000000</v>
      </c>
      <c r="G114" s="15">
        <f t="shared" si="8"/>
        <v>0</v>
      </c>
      <c r="H114" s="15">
        <v>0</v>
      </c>
      <c r="I114" s="15">
        <v>307000000</v>
      </c>
      <c r="J114" s="15">
        <v>305799064</v>
      </c>
      <c r="K114" s="15">
        <v>1200936</v>
      </c>
      <c r="L114" s="16">
        <v>0</v>
      </c>
      <c r="M114" s="16">
        <v>273103944</v>
      </c>
      <c r="N114" s="15">
        <v>32695120</v>
      </c>
      <c r="O114" s="15">
        <v>31550749.120000001</v>
      </c>
      <c r="P114" s="15">
        <v>241553194.88</v>
      </c>
      <c r="Q114" s="15">
        <v>31550749.120000001</v>
      </c>
      <c r="R114" s="15">
        <v>0</v>
      </c>
      <c r="S114" s="15">
        <v>31550749.120000001</v>
      </c>
      <c r="T114" s="15">
        <v>0</v>
      </c>
      <c r="U114" s="15">
        <v>0</v>
      </c>
    </row>
    <row r="115" spans="1:21" s="10" customFormat="1" ht="12" x14ac:dyDescent="0.2">
      <c r="A115" s="17" t="s">
        <v>200</v>
      </c>
      <c r="B115" s="17" t="s">
        <v>201</v>
      </c>
      <c r="C115" s="17" t="s">
        <v>274</v>
      </c>
      <c r="D115" s="17" t="s">
        <v>275</v>
      </c>
      <c r="E115" s="4">
        <v>20</v>
      </c>
      <c r="F115" s="18">
        <v>200000000</v>
      </c>
      <c r="G115" s="18">
        <f t="shared" si="8"/>
        <v>0</v>
      </c>
      <c r="H115" s="18">
        <v>0</v>
      </c>
      <c r="I115" s="18">
        <v>200000000</v>
      </c>
      <c r="J115" s="18">
        <v>199200000</v>
      </c>
      <c r="K115" s="18">
        <v>800000</v>
      </c>
      <c r="L115" s="19">
        <v>0</v>
      </c>
      <c r="M115" s="19">
        <v>199200000</v>
      </c>
      <c r="N115" s="18">
        <v>0</v>
      </c>
      <c r="O115" s="18">
        <v>0</v>
      </c>
      <c r="P115" s="18">
        <v>199200000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s="10" customFormat="1" ht="12" x14ac:dyDescent="0.2">
      <c r="A116" s="17" t="s">
        <v>202</v>
      </c>
      <c r="B116" s="17" t="s">
        <v>203</v>
      </c>
      <c r="C116" s="17" t="s">
        <v>274</v>
      </c>
      <c r="D116" s="17" t="s">
        <v>275</v>
      </c>
      <c r="E116" s="4">
        <v>20</v>
      </c>
      <c r="F116" s="18">
        <v>77000000</v>
      </c>
      <c r="G116" s="18">
        <f t="shared" si="8"/>
        <v>0</v>
      </c>
      <c r="H116" s="18">
        <v>0</v>
      </c>
      <c r="I116" s="18">
        <v>77000000</v>
      </c>
      <c r="J116" s="18">
        <v>76719064</v>
      </c>
      <c r="K116" s="18">
        <v>280936</v>
      </c>
      <c r="L116" s="19">
        <v>0</v>
      </c>
      <c r="M116" s="19">
        <v>73903944</v>
      </c>
      <c r="N116" s="18">
        <v>2815120</v>
      </c>
      <c r="O116" s="18">
        <v>31550749.120000001</v>
      </c>
      <c r="P116" s="18">
        <v>42353194.880000003</v>
      </c>
      <c r="Q116" s="18">
        <v>31550749.120000001</v>
      </c>
      <c r="R116" s="18">
        <v>0</v>
      </c>
      <c r="S116" s="18">
        <v>31550749.120000001</v>
      </c>
      <c r="T116" s="18">
        <v>0</v>
      </c>
      <c r="U116" s="18">
        <v>0</v>
      </c>
    </row>
    <row r="117" spans="1:21" s="10" customFormat="1" ht="12" x14ac:dyDescent="0.2">
      <c r="A117" s="17" t="s">
        <v>204</v>
      </c>
      <c r="B117" s="17" t="s">
        <v>205</v>
      </c>
      <c r="C117" s="17" t="s">
        <v>274</v>
      </c>
      <c r="D117" s="17" t="s">
        <v>275</v>
      </c>
      <c r="E117" s="4">
        <v>20</v>
      </c>
      <c r="F117" s="18">
        <v>30000000</v>
      </c>
      <c r="G117" s="18">
        <f t="shared" si="8"/>
        <v>0</v>
      </c>
      <c r="H117" s="18">
        <v>0</v>
      </c>
      <c r="I117" s="18">
        <v>30000000</v>
      </c>
      <c r="J117" s="18">
        <v>29880000</v>
      </c>
      <c r="K117" s="18">
        <v>120000</v>
      </c>
      <c r="L117" s="19">
        <v>0</v>
      </c>
      <c r="M117" s="19">
        <v>0</v>
      </c>
      <c r="N117" s="18">
        <v>29880000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s="10" customFormat="1" ht="12" x14ac:dyDescent="0.2">
      <c r="A118" s="13" t="s">
        <v>206</v>
      </c>
      <c r="B118" s="13" t="s">
        <v>207</v>
      </c>
      <c r="C118" s="13" t="s">
        <v>274</v>
      </c>
      <c r="D118" s="13" t="s">
        <v>275</v>
      </c>
      <c r="E118" s="14">
        <v>20</v>
      </c>
      <c r="F118" s="15">
        <v>1600000</v>
      </c>
      <c r="G118" s="15">
        <f t="shared" si="8"/>
        <v>0</v>
      </c>
      <c r="H118" s="15">
        <v>0</v>
      </c>
      <c r="I118" s="15">
        <v>1600000</v>
      </c>
      <c r="J118" s="15">
        <v>1600000</v>
      </c>
      <c r="K118" s="15">
        <v>0</v>
      </c>
      <c r="L118" s="16">
        <v>0</v>
      </c>
      <c r="M118" s="16">
        <v>1600000</v>
      </c>
      <c r="N118" s="15">
        <v>0</v>
      </c>
      <c r="O118" s="15">
        <v>726000</v>
      </c>
      <c r="P118" s="15">
        <v>874000</v>
      </c>
      <c r="Q118" s="15">
        <v>726000</v>
      </c>
      <c r="R118" s="15">
        <v>0</v>
      </c>
      <c r="S118" s="15">
        <v>726000</v>
      </c>
      <c r="T118" s="15">
        <v>0</v>
      </c>
      <c r="U118" s="15">
        <v>0</v>
      </c>
    </row>
    <row r="119" spans="1:21" s="10" customFormat="1" ht="12" x14ac:dyDescent="0.2">
      <c r="A119" s="17" t="s">
        <v>208</v>
      </c>
      <c r="B119" s="17" t="s">
        <v>209</v>
      </c>
      <c r="C119" s="17" t="s">
        <v>274</v>
      </c>
      <c r="D119" s="17" t="s">
        <v>275</v>
      </c>
      <c r="E119" s="4">
        <v>20</v>
      </c>
      <c r="F119" s="18">
        <v>1600000</v>
      </c>
      <c r="G119" s="18">
        <f t="shared" si="8"/>
        <v>0</v>
      </c>
      <c r="H119" s="18">
        <v>0</v>
      </c>
      <c r="I119" s="18">
        <v>1600000</v>
      </c>
      <c r="J119" s="18">
        <v>1600000</v>
      </c>
      <c r="K119" s="18">
        <v>0</v>
      </c>
      <c r="L119" s="19">
        <v>0</v>
      </c>
      <c r="M119" s="19">
        <v>1600000</v>
      </c>
      <c r="N119" s="18">
        <v>0</v>
      </c>
      <c r="O119" s="18">
        <v>726000</v>
      </c>
      <c r="P119" s="18">
        <v>874000</v>
      </c>
      <c r="Q119" s="18">
        <v>726000</v>
      </c>
      <c r="R119" s="18">
        <v>0</v>
      </c>
      <c r="S119" s="18">
        <v>726000</v>
      </c>
      <c r="T119" s="18">
        <v>0</v>
      </c>
      <c r="U119" s="18">
        <v>0</v>
      </c>
    </row>
    <row r="120" spans="1:21" s="10" customFormat="1" ht="24" x14ac:dyDescent="0.2">
      <c r="A120" s="13" t="s">
        <v>210</v>
      </c>
      <c r="B120" s="13" t="s">
        <v>211</v>
      </c>
      <c r="C120" s="13" t="s">
        <v>274</v>
      </c>
      <c r="D120" s="13" t="s">
        <v>275</v>
      </c>
      <c r="E120" s="14">
        <v>20</v>
      </c>
      <c r="F120" s="15">
        <v>1000000</v>
      </c>
      <c r="G120" s="15">
        <f t="shared" si="8"/>
        <v>31600000</v>
      </c>
      <c r="H120" s="15">
        <v>0</v>
      </c>
      <c r="I120" s="15">
        <v>32600000</v>
      </c>
      <c r="J120" s="15">
        <v>21228252.960000001</v>
      </c>
      <c r="K120" s="15">
        <v>11371747.039999999</v>
      </c>
      <c r="L120" s="16">
        <v>0</v>
      </c>
      <c r="M120" s="16">
        <v>19159890.960000001</v>
      </c>
      <c r="N120" s="15">
        <v>2068362</v>
      </c>
      <c r="O120" s="15">
        <v>5199014.43</v>
      </c>
      <c r="P120" s="15">
        <v>13960876.529999999</v>
      </c>
      <c r="Q120" s="15">
        <v>4531550.43</v>
      </c>
      <c r="R120" s="15">
        <v>667464</v>
      </c>
      <c r="S120" s="15">
        <v>4531550.43</v>
      </c>
      <c r="T120" s="15">
        <v>0</v>
      </c>
      <c r="U120" s="15">
        <v>0</v>
      </c>
    </row>
    <row r="121" spans="1:21" s="10" customFormat="1" ht="24" x14ac:dyDescent="0.2">
      <c r="A121" s="17" t="s">
        <v>212</v>
      </c>
      <c r="B121" s="17" t="s">
        <v>211</v>
      </c>
      <c r="C121" s="17" t="s">
        <v>274</v>
      </c>
      <c r="D121" s="17" t="s">
        <v>275</v>
      </c>
      <c r="E121" s="4">
        <v>20</v>
      </c>
      <c r="F121" s="18">
        <v>1000000</v>
      </c>
      <c r="G121" s="18">
        <f t="shared" si="8"/>
        <v>31600000</v>
      </c>
      <c r="H121" s="18">
        <v>0</v>
      </c>
      <c r="I121" s="18">
        <v>32600000</v>
      </c>
      <c r="J121" s="18">
        <v>21228252.960000001</v>
      </c>
      <c r="K121" s="18">
        <v>11371747.039999999</v>
      </c>
      <c r="L121" s="19">
        <v>0</v>
      </c>
      <c r="M121" s="19">
        <v>19159890.960000001</v>
      </c>
      <c r="N121" s="18">
        <v>2068362</v>
      </c>
      <c r="O121" s="18">
        <v>5199014.43</v>
      </c>
      <c r="P121" s="18">
        <v>13960876.529999999</v>
      </c>
      <c r="Q121" s="18">
        <v>4531550.43</v>
      </c>
      <c r="R121" s="18">
        <v>667464</v>
      </c>
      <c r="S121" s="18">
        <v>4531550.43</v>
      </c>
      <c r="T121" s="18">
        <v>0</v>
      </c>
      <c r="U121" s="18">
        <v>0</v>
      </c>
    </row>
    <row r="122" spans="1:21" s="10" customFormat="1" ht="12" x14ac:dyDescent="0.2">
      <c r="A122" s="13" t="s">
        <v>213</v>
      </c>
      <c r="B122" s="13" t="s">
        <v>214</v>
      </c>
      <c r="C122" s="13" t="s">
        <v>274</v>
      </c>
      <c r="D122" s="13" t="s">
        <v>275</v>
      </c>
      <c r="E122" s="14">
        <v>20</v>
      </c>
      <c r="F122" s="15">
        <f>+F123+F126</f>
        <v>10266000000</v>
      </c>
      <c r="G122" s="15">
        <f>+I122-F122-H122</f>
        <v>-8678364002</v>
      </c>
      <c r="H122" s="15">
        <v>-1000000000</v>
      </c>
      <c r="I122" s="15">
        <v>587635998</v>
      </c>
      <c r="J122" s="15">
        <v>446549233.04000002</v>
      </c>
      <c r="K122" s="15">
        <v>101143509.59</v>
      </c>
      <c r="L122" s="16">
        <v>0</v>
      </c>
      <c r="M122" s="16">
        <v>419366709.04000002</v>
      </c>
      <c r="N122" s="15">
        <v>27182524</v>
      </c>
      <c r="O122" s="15">
        <v>250565700.03999999</v>
      </c>
      <c r="P122" s="15">
        <v>168801009</v>
      </c>
      <c r="Q122" s="15">
        <v>250565700.03999999</v>
      </c>
      <c r="R122" s="15">
        <v>0</v>
      </c>
      <c r="S122" s="15">
        <v>250565700.03999999</v>
      </c>
      <c r="T122" s="15">
        <v>0</v>
      </c>
      <c r="U122" s="15">
        <v>0</v>
      </c>
    </row>
    <row r="123" spans="1:21" s="10" customFormat="1" ht="12" x14ac:dyDescent="0.2">
      <c r="A123" s="13" t="s">
        <v>215</v>
      </c>
      <c r="B123" s="13" t="s">
        <v>216</v>
      </c>
      <c r="C123" s="13" t="s">
        <v>274</v>
      </c>
      <c r="D123" s="13" t="s">
        <v>275</v>
      </c>
      <c r="E123" s="14">
        <v>20</v>
      </c>
      <c r="F123" s="15">
        <v>255000000</v>
      </c>
      <c r="G123" s="15">
        <f t="shared" si="8"/>
        <v>0</v>
      </c>
      <c r="H123" s="15">
        <v>0</v>
      </c>
      <c r="I123" s="15">
        <v>255000000</v>
      </c>
      <c r="J123" s="15">
        <v>206771386</v>
      </c>
      <c r="K123" s="15">
        <v>48228614</v>
      </c>
      <c r="L123" s="16">
        <v>0</v>
      </c>
      <c r="M123" s="16">
        <v>206771386</v>
      </c>
      <c r="N123" s="15">
        <v>0</v>
      </c>
      <c r="O123" s="15">
        <v>206771386</v>
      </c>
      <c r="P123" s="15">
        <v>0</v>
      </c>
      <c r="Q123" s="15">
        <v>206771386</v>
      </c>
      <c r="R123" s="15">
        <v>0</v>
      </c>
      <c r="S123" s="15">
        <v>206771386</v>
      </c>
      <c r="T123" s="15">
        <v>0</v>
      </c>
      <c r="U123" s="15">
        <v>0</v>
      </c>
    </row>
    <row r="124" spans="1:21" s="10" customFormat="1" ht="12" x14ac:dyDescent="0.2">
      <c r="A124" s="13" t="s">
        <v>217</v>
      </c>
      <c r="B124" s="13" t="s">
        <v>218</v>
      </c>
      <c r="C124" s="13" t="s">
        <v>274</v>
      </c>
      <c r="D124" s="13" t="s">
        <v>275</v>
      </c>
      <c r="E124" s="14">
        <v>20</v>
      </c>
      <c r="F124" s="15">
        <v>255000000</v>
      </c>
      <c r="G124" s="15">
        <f t="shared" si="8"/>
        <v>0</v>
      </c>
      <c r="H124" s="15">
        <v>0</v>
      </c>
      <c r="I124" s="15">
        <v>255000000</v>
      </c>
      <c r="J124" s="15">
        <v>206771386</v>
      </c>
      <c r="K124" s="15">
        <v>48228614</v>
      </c>
      <c r="L124" s="16">
        <v>0</v>
      </c>
      <c r="M124" s="16">
        <v>206771386</v>
      </c>
      <c r="N124" s="15">
        <v>0</v>
      </c>
      <c r="O124" s="15">
        <v>206771386</v>
      </c>
      <c r="P124" s="15">
        <v>0</v>
      </c>
      <c r="Q124" s="15">
        <v>206771386</v>
      </c>
      <c r="R124" s="15">
        <v>0</v>
      </c>
      <c r="S124" s="15">
        <v>206771386</v>
      </c>
      <c r="T124" s="15">
        <v>0</v>
      </c>
      <c r="U124" s="15">
        <v>0</v>
      </c>
    </row>
    <row r="125" spans="1:21" s="10" customFormat="1" ht="12" x14ac:dyDescent="0.2">
      <c r="A125" s="17" t="s">
        <v>219</v>
      </c>
      <c r="B125" s="17" t="s">
        <v>220</v>
      </c>
      <c r="C125" s="17" t="s">
        <v>274</v>
      </c>
      <c r="D125" s="17" t="s">
        <v>275</v>
      </c>
      <c r="E125" s="4">
        <v>20</v>
      </c>
      <c r="F125" s="18">
        <v>255000000</v>
      </c>
      <c r="G125" s="18">
        <f t="shared" si="8"/>
        <v>0</v>
      </c>
      <c r="H125" s="18">
        <v>0</v>
      </c>
      <c r="I125" s="18">
        <v>255000000</v>
      </c>
      <c r="J125" s="18">
        <v>206771386</v>
      </c>
      <c r="K125" s="18">
        <v>48228614</v>
      </c>
      <c r="L125" s="19">
        <v>0</v>
      </c>
      <c r="M125" s="19">
        <v>206771386</v>
      </c>
      <c r="N125" s="18">
        <v>0</v>
      </c>
      <c r="O125" s="18">
        <v>206771386</v>
      </c>
      <c r="P125" s="18">
        <v>0</v>
      </c>
      <c r="Q125" s="18">
        <v>206771386</v>
      </c>
      <c r="R125" s="18">
        <v>0</v>
      </c>
      <c r="S125" s="18">
        <v>206771386</v>
      </c>
      <c r="T125" s="18">
        <v>0</v>
      </c>
      <c r="U125" s="18">
        <v>0</v>
      </c>
    </row>
    <row r="126" spans="1:21" s="10" customFormat="1" ht="12" x14ac:dyDescent="0.2">
      <c r="A126" s="13" t="s">
        <v>221</v>
      </c>
      <c r="B126" s="13" t="s">
        <v>222</v>
      </c>
      <c r="C126" s="13" t="s">
        <v>274</v>
      </c>
      <c r="D126" s="13" t="s">
        <v>275</v>
      </c>
      <c r="E126" s="14">
        <v>20</v>
      </c>
      <c r="F126" s="15">
        <f>F127+F131</f>
        <v>10011000000</v>
      </c>
      <c r="G126" s="15">
        <f>+I126-F126-H126</f>
        <v>-8678364002</v>
      </c>
      <c r="H126" s="15">
        <v>-1000000000</v>
      </c>
      <c r="I126" s="15">
        <v>332635998</v>
      </c>
      <c r="J126" s="15">
        <v>239777847.03999999</v>
      </c>
      <c r="K126" s="15">
        <v>52914895.590000004</v>
      </c>
      <c r="L126" s="16">
        <v>0</v>
      </c>
      <c r="M126" s="16">
        <v>212595323.03999999</v>
      </c>
      <c r="N126" s="15">
        <v>27182524</v>
      </c>
      <c r="O126" s="15">
        <v>43794314.039999999</v>
      </c>
      <c r="P126" s="15">
        <v>168801009</v>
      </c>
      <c r="Q126" s="15">
        <v>43794314.039999999</v>
      </c>
      <c r="R126" s="15">
        <v>0</v>
      </c>
      <c r="S126" s="15">
        <v>43794314.039999999</v>
      </c>
      <c r="T126" s="15">
        <v>0</v>
      </c>
      <c r="U126" s="15">
        <v>0</v>
      </c>
    </row>
    <row r="127" spans="1:21" s="10" customFormat="1" ht="12" x14ac:dyDescent="0.2">
      <c r="A127" s="13" t="s">
        <v>223</v>
      </c>
      <c r="B127" s="13" t="s">
        <v>224</v>
      </c>
      <c r="C127" s="13" t="s">
        <v>274</v>
      </c>
      <c r="D127" s="13" t="s">
        <v>275</v>
      </c>
      <c r="E127" s="14">
        <v>20</v>
      </c>
      <c r="F127" s="15">
        <f>+F128</f>
        <v>11000000</v>
      </c>
      <c r="G127" s="15">
        <f>+I127-F127+H127</f>
        <v>281692742.63</v>
      </c>
      <c r="H127" s="15">
        <v>0</v>
      </c>
      <c r="I127" s="15">
        <v>292692742.63</v>
      </c>
      <c r="J127" s="15">
        <v>239777847.03999999</v>
      </c>
      <c r="K127" s="15">
        <v>52914895.590000004</v>
      </c>
      <c r="L127" s="16">
        <v>0</v>
      </c>
      <c r="M127" s="16">
        <v>212595323.03999999</v>
      </c>
      <c r="N127" s="15">
        <v>27182524</v>
      </c>
      <c r="O127" s="15">
        <v>43794314.039999999</v>
      </c>
      <c r="P127" s="15">
        <v>168801009</v>
      </c>
      <c r="Q127" s="15">
        <v>43794314.039999999</v>
      </c>
      <c r="R127" s="15">
        <v>0</v>
      </c>
      <c r="S127" s="15">
        <v>43794314.039999999</v>
      </c>
      <c r="T127" s="15">
        <v>0</v>
      </c>
      <c r="U127" s="15">
        <v>0</v>
      </c>
    </row>
    <row r="128" spans="1:21" s="10" customFormat="1" ht="12" x14ac:dyDescent="0.2">
      <c r="A128" s="17" t="s">
        <v>225</v>
      </c>
      <c r="B128" s="17" t="s">
        <v>224</v>
      </c>
      <c r="C128" s="17" t="s">
        <v>274</v>
      </c>
      <c r="D128" s="17" t="s">
        <v>275</v>
      </c>
      <c r="E128" s="4">
        <v>20</v>
      </c>
      <c r="F128" s="18">
        <v>11000000</v>
      </c>
      <c r="G128" s="18">
        <f t="shared" ref="G128:G147" si="9">+I128-F128+H128</f>
        <v>281692742.63</v>
      </c>
      <c r="H128" s="18">
        <v>0</v>
      </c>
      <c r="I128" s="18">
        <v>292692742.63</v>
      </c>
      <c r="J128" s="18">
        <v>239777847.03999999</v>
      </c>
      <c r="K128" s="18">
        <v>52914895.590000004</v>
      </c>
      <c r="L128" s="19">
        <v>0</v>
      </c>
      <c r="M128" s="19">
        <v>212595323.03999999</v>
      </c>
      <c r="N128" s="18">
        <v>27182524</v>
      </c>
      <c r="O128" s="18">
        <v>43794314.039999999</v>
      </c>
      <c r="P128" s="18">
        <v>168801009</v>
      </c>
      <c r="Q128" s="18">
        <v>43794314.039999999</v>
      </c>
      <c r="R128" s="18">
        <v>0</v>
      </c>
      <c r="S128" s="18">
        <v>43794314.039999999</v>
      </c>
      <c r="T128" s="18">
        <v>0</v>
      </c>
      <c r="U128" s="18">
        <v>0</v>
      </c>
    </row>
    <row r="129" spans="1:21" s="10" customFormat="1" ht="12" x14ac:dyDescent="0.2">
      <c r="A129" s="17" t="s">
        <v>326</v>
      </c>
      <c r="B129" s="17" t="s">
        <v>327</v>
      </c>
      <c r="C129" s="17" t="s">
        <v>274</v>
      </c>
      <c r="D129" s="17" t="s">
        <v>275</v>
      </c>
      <c r="E129" s="4">
        <v>20</v>
      </c>
      <c r="F129" s="18">
        <v>0</v>
      </c>
      <c r="G129" s="18">
        <f t="shared" si="9"/>
        <v>81692742.629999995</v>
      </c>
      <c r="H129" s="18"/>
      <c r="I129" s="18">
        <v>81692742.629999995</v>
      </c>
      <c r="J129" s="18">
        <v>29471993</v>
      </c>
      <c r="K129" s="18">
        <v>52220749.630000003</v>
      </c>
      <c r="L129" s="19">
        <v>0</v>
      </c>
      <c r="M129" s="19">
        <v>29471993</v>
      </c>
      <c r="N129" s="18">
        <v>0</v>
      </c>
      <c r="O129" s="18">
        <v>29471993</v>
      </c>
      <c r="P129" s="18">
        <v>0</v>
      </c>
      <c r="Q129" s="18">
        <v>29471993</v>
      </c>
      <c r="R129" s="18">
        <v>0</v>
      </c>
      <c r="S129" s="18">
        <v>29471993</v>
      </c>
      <c r="T129" s="18">
        <v>0</v>
      </c>
      <c r="U129" s="18">
        <v>0</v>
      </c>
    </row>
    <row r="130" spans="1:21" s="10" customFormat="1" ht="12" x14ac:dyDescent="0.2">
      <c r="A130" s="17" t="s">
        <v>328</v>
      </c>
      <c r="B130" s="17" t="s">
        <v>329</v>
      </c>
      <c r="C130" s="17" t="s">
        <v>274</v>
      </c>
      <c r="D130" s="17" t="s">
        <v>275</v>
      </c>
      <c r="E130" s="4">
        <v>20</v>
      </c>
      <c r="F130" s="18">
        <v>0</v>
      </c>
      <c r="G130" s="18">
        <f t="shared" si="9"/>
        <v>211000000</v>
      </c>
      <c r="H130" s="18"/>
      <c r="I130" s="18">
        <v>211000000</v>
      </c>
      <c r="J130" s="18">
        <v>210305854.03999999</v>
      </c>
      <c r="K130" s="18">
        <v>694145.96</v>
      </c>
      <c r="L130" s="19">
        <v>0</v>
      </c>
      <c r="M130" s="19">
        <v>183123330.03999999</v>
      </c>
      <c r="N130" s="18">
        <v>27182524</v>
      </c>
      <c r="O130" s="18">
        <v>14322321.039999999</v>
      </c>
      <c r="P130" s="18">
        <v>168801009</v>
      </c>
      <c r="Q130" s="18">
        <v>14322321.039999999</v>
      </c>
      <c r="R130" s="18">
        <v>0</v>
      </c>
      <c r="S130" s="18">
        <v>14322321.039999999</v>
      </c>
      <c r="T130" s="18">
        <v>0</v>
      </c>
      <c r="U130" s="18">
        <v>0</v>
      </c>
    </row>
    <row r="131" spans="1:21" s="10" customFormat="1" ht="24" x14ac:dyDescent="0.2">
      <c r="A131" s="13" t="s">
        <v>297</v>
      </c>
      <c r="B131" s="13" t="s">
        <v>298</v>
      </c>
      <c r="C131" s="13" t="s">
        <v>274</v>
      </c>
      <c r="D131" s="13" t="s">
        <v>275</v>
      </c>
      <c r="E131" s="14">
        <v>20</v>
      </c>
      <c r="F131" s="15">
        <f>+F132</f>
        <v>10000000000</v>
      </c>
      <c r="G131" s="15">
        <f t="shared" ref="G131:G137" si="10">+I131-F131-H131</f>
        <v>-8960056744.6299992</v>
      </c>
      <c r="H131" s="15">
        <v>-1000000000</v>
      </c>
      <c r="I131" s="15">
        <v>39943255.370000005</v>
      </c>
      <c r="J131" s="15">
        <v>0</v>
      </c>
      <c r="K131" s="15">
        <v>0</v>
      </c>
      <c r="L131" s="16">
        <v>0</v>
      </c>
      <c r="M131" s="16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</row>
    <row r="132" spans="1:21" s="10" customFormat="1" ht="36" x14ac:dyDescent="0.2">
      <c r="A132" s="13" t="s">
        <v>295</v>
      </c>
      <c r="B132" s="13" t="s">
        <v>296</v>
      </c>
      <c r="C132" s="13" t="s">
        <v>274</v>
      </c>
      <c r="D132" s="13" t="s">
        <v>275</v>
      </c>
      <c r="E132" s="14">
        <v>20</v>
      </c>
      <c r="F132" s="15">
        <v>10000000000</v>
      </c>
      <c r="G132" s="15">
        <f t="shared" si="10"/>
        <v>-8960056744.6299992</v>
      </c>
      <c r="H132" s="15">
        <v>-1000000000</v>
      </c>
      <c r="I132" s="15">
        <v>39943255.370000005</v>
      </c>
      <c r="J132" s="15">
        <v>0</v>
      </c>
      <c r="K132" s="15">
        <v>0</v>
      </c>
      <c r="L132" s="16">
        <v>0</v>
      </c>
      <c r="M132" s="16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</row>
    <row r="133" spans="1:21" s="10" customFormat="1" ht="12" x14ac:dyDescent="0.2">
      <c r="A133" s="30" t="s">
        <v>226</v>
      </c>
      <c r="B133" s="30" t="s">
        <v>227</v>
      </c>
      <c r="C133" s="30" t="s">
        <v>274</v>
      </c>
      <c r="D133" s="30" t="s">
        <v>275</v>
      </c>
      <c r="E133" s="31">
        <v>21</v>
      </c>
      <c r="F133" s="32">
        <v>42000000000</v>
      </c>
      <c r="G133" s="32">
        <f t="shared" si="10"/>
        <v>0</v>
      </c>
      <c r="H133" s="32">
        <v>-7010004200</v>
      </c>
      <c r="I133" s="32">
        <v>34989995800</v>
      </c>
      <c r="J133" s="32">
        <v>31097853306.830002</v>
      </c>
      <c r="K133" s="32">
        <v>3892142493.1700001</v>
      </c>
      <c r="L133" s="33">
        <v>0</v>
      </c>
      <c r="M133" s="33">
        <v>25896489113.259998</v>
      </c>
      <c r="N133" s="32">
        <v>5201364193.5699997</v>
      </c>
      <c r="O133" s="32">
        <v>13380690631.52</v>
      </c>
      <c r="P133" s="32">
        <v>12515798481.74</v>
      </c>
      <c r="Q133" s="32">
        <v>12997267358.120001</v>
      </c>
      <c r="R133" s="32">
        <v>383423273.39999998</v>
      </c>
      <c r="S133" s="32">
        <v>12997267358.120001</v>
      </c>
      <c r="T133" s="32">
        <v>0</v>
      </c>
      <c r="U133" s="32">
        <v>25796095</v>
      </c>
    </row>
    <row r="134" spans="1:21" s="10" customFormat="1" ht="24" x14ac:dyDescent="0.2">
      <c r="A134" s="13" t="s">
        <v>228</v>
      </c>
      <c r="B134" s="13" t="s">
        <v>229</v>
      </c>
      <c r="C134" s="13" t="s">
        <v>274</v>
      </c>
      <c r="D134" s="13" t="s">
        <v>275</v>
      </c>
      <c r="E134" s="14">
        <v>21</v>
      </c>
      <c r="F134" s="15">
        <v>3500000000</v>
      </c>
      <c r="G134" s="15">
        <f t="shared" si="10"/>
        <v>0</v>
      </c>
      <c r="H134" s="15">
        <v>-2500000000</v>
      </c>
      <c r="I134" s="15">
        <v>1000000000</v>
      </c>
      <c r="J134" s="15">
        <v>858709808.77999997</v>
      </c>
      <c r="K134" s="15">
        <v>141290191.22</v>
      </c>
      <c r="L134" s="16">
        <v>0</v>
      </c>
      <c r="M134" s="16">
        <v>811738058.77999997</v>
      </c>
      <c r="N134" s="15">
        <v>46971750</v>
      </c>
      <c r="O134" s="15">
        <v>208863937.78</v>
      </c>
      <c r="P134" s="15">
        <v>602874121</v>
      </c>
      <c r="Q134" s="15">
        <v>208863937.78</v>
      </c>
      <c r="R134" s="15">
        <v>0</v>
      </c>
      <c r="S134" s="15">
        <v>208863937.78</v>
      </c>
      <c r="T134" s="15">
        <v>0</v>
      </c>
      <c r="U134" s="15">
        <v>0</v>
      </c>
    </row>
    <row r="135" spans="1:21" s="10" customFormat="1" ht="12" x14ac:dyDescent="0.2">
      <c r="A135" s="13" t="s">
        <v>230</v>
      </c>
      <c r="B135" s="13" t="s">
        <v>231</v>
      </c>
      <c r="C135" s="13" t="s">
        <v>274</v>
      </c>
      <c r="D135" s="13" t="s">
        <v>275</v>
      </c>
      <c r="E135" s="14">
        <v>21</v>
      </c>
      <c r="F135" s="15">
        <v>3500000000</v>
      </c>
      <c r="G135" s="15">
        <f t="shared" si="10"/>
        <v>0</v>
      </c>
      <c r="H135" s="15">
        <v>-2500000000</v>
      </c>
      <c r="I135" s="15">
        <v>1000000000</v>
      </c>
      <c r="J135" s="15">
        <v>858709808.77999997</v>
      </c>
      <c r="K135" s="15">
        <v>141290191.22</v>
      </c>
      <c r="L135" s="16">
        <v>0</v>
      </c>
      <c r="M135" s="16">
        <v>811738058.77999997</v>
      </c>
      <c r="N135" s="15">
        <v>46971750</v>
      </c>
      <c r="O135" s="15">
        <v>208863937.78</v>
      </c>
      <c r="P135" s="15">
        <v>602874121</v>
      </c>
      <c r="Q135" s="15">
        <v>208863937.78</v>
      </c>
      <c r="R135" s="15">
        <v>0</v>
      </c>
      <c r="S135" s="15">
        <v>208863937.78</v>
      </c>
      <c r="T135" s="15">
        <v>0</v>
      </c>
      <c r="U135" s="15">
        <v>0</v>
      </c>
    </row>
    <row r="136" spans="1:21" s="10" customFormat="1" ht="36" x14ac:dyDescent="0.2">
      <c r="A136" s="17" t="s">
        <v>232</v>
      </c>
      <c r="B136" s="17" t="s">
        <v>233</v>
      </c>
      <c r="C136" s="17" t="s">
        <v>274</v>
      </c>
      <c r="D136" s="17" t="s">
        <v>275</v>
      </c>
      <c r="E136" s="4">
        <v>21</v>
      </c>
      <c r="F136" s="18">
        <v>3500000000</v>
      </c>
      <c r="G136" s="18">
        <f t="shared" si="10"/>
        <v>0</v>
      </c>
      <c r="H136" s="18">
        <v>-2500000000</v>
      </c>
      <c r="I136" s="18">
        <v>1000000000</v>
      </c>
      <c r="J136" s="18">
        <v>858709808.77999997</v>
      </c>
      <c r="K136" s="18">
        <v>141290191.22</v>
      </c>
      <c r="L136" s="19">
        <v>0</v>
      </c>
      <c r="M136" s="19">
        <v>811738058.77999997</v>
      </c>
      <c r="N136" s="18">
        <v>46971750</v>
      </c>
      <c r="O136" s="18">
        <v>208863937.78</v>
      </c>
      <c r="P136" s="18">
        <v>602874121</v>
      </c>
      <c r="Q136" s="18">
        <v>208863937.78</v>
      </c>
      <c r="R136" s="18">
        <v>0</v>
      </c>
      <c r="S136" s="18">
        <v>208863937.78</v>
      </c>
      <c r="T136" s="18">
        <v>0</v>
      </c>
      <c r="U136" s="18">
        <v>0</v>
      </c>
    </row>
    <row r="137" spans="1:21" s="10" customFormat="1" ht="36" x14ac:dyDescent="0.2">
      <c r="A137" s="13" t="s">
        <v>234</v>
      </c>
      <c r="B137" s="13" t="s">
        <v>235</v>
      </c>
      <c r="C137" s="13" t="s">
        <v>274</v>
      </c>
      <c r="D137" s="13" t="s">
        <v>275</v>
      </c>
      <c r="E137" s="14">
        <v>21</v>
      </c>
      <c r="F137" s="15">
        <v>9069603594</v>
      </c>
      <c r="G137" s="15">
        <f t="shared" si="10"/>
        <v>0</v>
      </c>
      <c r="H137" s="15">
        <v>-65000000</v>
      </c>
      <c r="I137" s="15">
        <v>9004603594</v>
      </c>
      <c r="J137" s="15">
        <v>8686229048.1499996</v>
      </c>
      <c r="K137" s="15">
        <v>318374545.85000002</v>
      </c>
      <c r="L137" s="16">
        <v>0</v>
      </c>
      <c r="M137" s="16">
        <v>6230277090.5799999</v>
      </c>
      <c r="N137" s="15">
        <v>2455951957.5700002</v>
      </c>
      <c r="O137" s="15">
        <v>2041929793.47</v>
      </c>
      <c r="P137" s="15">
        <v>4188347297.1100001</v>
      </c>
      <c r="Q137" s="15">
        <v>1972319863.47</v>
      </c>
      <c r="R137" s="15">
        <v>69609930</v>
      </c>
      <c r="S137" s="15">
        <v>1972319863.47</v>
      </c>
      <c r="T137" s="15">
        <v>0</v>
      </c>
      <c r="U137" s="15">
        <v>0</v>
      </c>
    </row>
    <row r="138" spans="1:21" s="10" customFormat="1" ht="12" x14ac:dyDescent="0.2">
      <c r="A138" s="13" t="s">
        <v>236</v>
      </c>
      <c r="B138" s="13" t="s">
        <v>237</v>
      </c>
      <c r="C138" s="13" t="s">
        <v>274</v>
      </c>
      <c r="D138" s="13" t="s">
        <v>275</v>
      </c>
      <c r="E138" s="14">
        <v>21</v>
      </c>
      <c r="F138" s="15">
        <v>2500000000</v>
      </c>
      <c r="G138" s="15">
        <f t="shared" si="9"/>
        <v>0</v>
      </c>
      <c r="H138" s="15">
        <v>0</v>
      </c>
      <c r="I138" s="15">
        <v>2500000000</v>
      </c>
      <c r="J138" s="15">
        <v>2286567319.5300002</v>
      </c>
      <c r="K138" s="15">
        <v>213432680.47</v>
      </c>
      <c r="L138" s="16">
        <v>0</v>
      </c>
      <c r="M138" s="16">
        <v>1349624634.96</v>
      </c>
      <c r="N138" s="15">
        <v>936942684.57000005</v>
      </c>
      <c r="O138" s="15">
        <v>754926326.11000001</v>
      </c>
      <c r="P138" s="15">
        <v>594698308.85000002</v>
      </c>
      <c r="Q138" s="15">
        <v>754926326.11000001</v>
      </c>
      <c r="R138" s="15">
        <v>0</v>
      </c>
      <c r="S138" s="15">
        <v>754926326.11000001</v>
      </c>
      <c r="T138" s="15">
        <v>0</v>
      </c>
      <c r="U138" s="15">
        <v>0</v>
      </c>
    </row>
    <row r="139" spans="1:21" s="10" customFormat="1" ht="48" x14ac:dyDescent="0.2">
      <c r="A139" s="17" t="s">
        <v>238</v>
      </c>
      <c r="B139" s="17" t="s">
        <v>239</v>
      </c>
      <c r="C139" s="17" t="s">
        <v>274</v>
      </c>
      <c r="D139" s="17" t="s">
        <v>275</v>
      </c>
      <c r="E139" s="4">
        <v>21</v>
      </c>
      <c r="F139" s="18">
        <v>2500000000</v>
      </c>
      <c r="G139" s="18">
        <f t="shared" si="9"/>
        <v>0</v>
      </c>
      <c r="H139" s="18">
        <v>0</v>
      </c>
      <c r="I139" s="18">
        <v>2500000000</v>
      </c>
      <c r="J139" s="18">
        <v>2286567319.5300002</v>
      </c>
      <c r="K139" s="18">
        <v>213432680.47</v>
      </c>
      <c r="L139" s="19">
        <v>0</v>
      </c>
      <c r="M139" s="19">
        <v>1349624634.96</v>
      </c>
      <c r="N139" s="18">
        <v>936942684.57000005</v>
      </c>
      <c r="O139" s="18">
        <v>754926326.11000001</v>
      </c>
      <c r="P139" s="18">
        <v>594698308.85000002</v>
      </c>
      <c r="Q139" s="18">
        <v>754926326.11000001</v>
      </c>
      <c r="R139" s="18">
        <v>0</v>
      </c>
      <c r="S139" s="18">
        <v>754926326.11000001</v>
      </c>
      <c r="T139" s="18">
        <v>0</v>
      </c>
      <c r="U139" s="18">
        <v>0</v>
      </c>
    </row>
    <row r="140" spans="1:21" s="10" customFormat="1" ht="12" x14ac:dyDescent="0.2">
      <c r="A140" s="13" t="s">
        <v>240</v>
      </c>
      <c r="B140" s="13" t="s">
        <v>231</v>
      </c>
      <c r="C140" s="13" t="s">
        <v>274</v>
      </c>
      <c r="D140" s="13" t="s">
        <v>275</v>
      </c>
      <c r="E140" s="14">
        <v>21</v>
      </c>
      <c r="F140" s="15">
        <v>6569603594</v>
      </c>
      <c r="G140" s="15">
        <f t="shared" ref="G140:G144" si="11">+I140-F140-H140</f>
        <v>0</v>
      </c>
      <c r="H140" s="15">
        <v>-65000000</v>
      </c>
      <c r="I140" s="15">
        <v>6504603594</v>
      </c>
      <c r="J140" s="15">
        <v>6399661728.6199999</v>
      </c>
      <c r="K140" s="15">
        <v>104941865.38</v>
      </c>
      <c r="L140" s="16">
        <v>0</v>
      </c>
      <c r="M140" s="16">
        <v>4880652455.6199999</v>
      </c>
      <c r="N140" s="15">
        <v>1519009273</v>
      </c>
      <c r="O140" s="15">
        <v>1287003467.3599999</v>
      </c>
      <c r="P140" s="15">
        <v>3593648988.2600002</v>
      </c>
      <c r="Q140" s="15">
        <v>1217393537.3599999</v>
      </c>
      <c r="R140" s="15">
        <v>69609930</v>
      </c>
      <c r="S140" s="15">
        <v>1217393537.3599999</v>
      </c>
      <c r="T140" s="15">
        <v>0</v>
      </c>
      <c r="U140" s="15">
        <v>0</v>
      </c>
    </row>
    <row r="141" spans="1:21" s="10" customFormat="1" ht="36" x14ac:dyDescent="0.2">
      <c r="A141" s="17" t="s">
        <v>241</v>
      </c>
      <c r="B141" s="17" t="s">
        <v>242</v>
      </c>
      <c r="C141" s="17" t="s">
        <v>274</v>
      </c>
      <c r="D141" s="17" t="s">
        <v>275</v>
      </c>
      <c r="E141" s="4">
        <v>21</v>
      </c>
      <c r="F141" s="18">
        <v>6569603594</v>
      </c>
      <c r="G141" s="18">
        <f t="shared" si="11"/>
        <v>0</v>
      </c>
      <c r="H141" s="18">
        <v>-65000000</v>
      </c>
      <c r="I141" s="18">
        <v>6504603594</v>
      </c>
      <c r="J141" s="18">
        <v>6399661728.6199999</v>
      </c>
      <c r="K141" s="18">
        <v>104941865.38</v>
      </c>
      <c r="L141" s="19">
        <v>0</v>
      </c>
      <c r="M141" s="19">
        <v>4880652455.6199999</v>
      </c>
      <c r="N141" s="18">
        <v>1519009273</v>
      </c>
      <c r="O141" s="18">
        <v>1287003467.3599999</v>
      </c>
      <c r="P141" s="18">
        <v>3593648988.2600002</v>
      </c>
      <c r="Q141" s="18">
        <v>1217393537.3599999</v>
      </c>
      <c r="R141" s="18">
        <v>69609930</v>
      </c>
      <c r="S141" s="18">
        <v>1217393537.3599999</v>
      </c>
      <c r="T141" s="18">
        <v>0</v>
      </c>
      <c r="U141" s="18">
        <v>0</v>
      </c>
    </row>
    <row r="142" spans="1:21" s="10" customFormat="1" ht="24" x14ac:dyDescent="0.2">
      <c r="A142" s="13" t="s">
        <v>243</v>
      </c>
      <c r="B142" s="13" t="s">
        <v>244</v>
      </c>
      <c r="C142" s="13" t="s">
        <v>274</v>
      </c>
      <c r="D142" s="13" t="s">
        <v>275</v>
      </c>
      <c r="E142" s="14">
        <v>21</v>
      </c>
      <c r="F142" s="15">
        <v>2527835050</v>
      </c>
      <c r="G142" s="15">
        <f t="shared" si="11"/>
        <v>0</v>
      </c>
      <c r="H142" s="15">
        <v>-922000000</v>
      </c>
      <c r="I142" s="15">
        <v>1605835050</v>
      </c>
      <c r="J142" s="15">
        <v>1348669298</v>
      </c>
      <c r="K142" s="15">
        <v>257165752</v>
      </c>
      <c r="L142" s="16">
        <v>0</v>
      </c>
      <c r="M142" s="16">
        <v>1203886098</v>
      </c>
      <c r="N142" s="15">
        <v>144783200</v>
      </c>
      <c r="O142" s="15">
        <v>400070625.88999999</v>
      </c>
      <c r="P142" s="15">
        <v>803815472.11000001</v>
      </c>
      <c r="Q142" s="15">
        <v>366074820.88999999</v>
      </c>
      <c r="R142" s="15">
        <v>33995805</v>
      </c>
      <c r="S142" s="15">
        <v>366074820.88999999</v>
      </c>
      <c r="T142" s="15">
        <v>0</v>
      </c>
      <c r="U142" s="15">
        <v>2414263</v>
      </c>
    </row>
    <row r="143" spans="1:21" s="10" customFormat="1" ht="12" x14ac:dyDescent="0.2">
      <c r="A143" s="13" t="s">
        <v>245</v>
      </c>
      <c r="B143" s="13" t="s">
        <v>231</v>
      </c>
      <c r="C143" s="13" t="s">
        <v>274</v>
      </c>
      <c r="D143" s="13" t="s">
        <v>275</v>
      </c>
      <c r="E143" s="14">
        <v>21</v>
      </c>
      <c r="F143" s="15">
        <v>2527835050</v>
      </c>
      <c r="G143" s="15">
        <f t="shared" si="11"/>
        <v>0</v>
      </c>
      <c r="H143" s="15">
        <v>-922000000</v>
      </c>
      <c r="I143" s="15">
        <v>1605835050</v>
      </c>
      <c r="J143" s="15">
        <v>1348669298</v>
      </c>
      <c r="K143" s="15">
        <v>257165752</v>
      </c>
      <c r="L143" s="16">
        <v>0</v>
      </c>
      <c r="M143" s="16">
        <v>1203886098</v>
      </c>
      <c r="N143" s="15">
        <v>144783200</v>
      </c>
      <c r="O143" s="15">
        <v>400070625.88999999</v>
      </c>
      <c r="P143" s="15">
        <v>803815472.11000001</v>
      </c>
      <c r="Q143" s="15">
        <v>366074820.88999999</v>
      </c>
      <c r="R143" s="15">
        <v>33995805</v>
      </c>
      <c r="S143" s="15">
        <v>366074820.88999999</v>
      </c>
      <c r="T143" s="15">
        <v>0</v>
      </c>
      <c r="U143" s="15">
        <v>2414263</v>
      </c>
    </row>
    <row r="144" spans="1:21" s="10" customFormat="1" ht="36" x14ac:dyDescent="0.2">
      <c r="A144" s="17" t="s">
        <v>246</v>
      </c>
      <c r="B144" s="17" t="s">
        <v>247</v>
      </c>
      <c r="C144" s="17" t="s">
        <v>274</v>
      </c>
      <c r="D144" s="17" t="s">
        <v>275</v>
      </c>
      <c r="E144" s="4">
        <v>21</v>
      </c>
      <c r="F144" s="18">
        <v>2527835050</v>
      </c>
      <c r="G144" s="18">
        <f t="shared" si="11"/>
        <v>0</v>
      </c>
      <c r="H144" s="18">
        <v>-922000000</v>
      </c>
      <c r="I144" s="18">
        <v>1605835050</v>
      </c>
      <c r="J144" s="18">
        <v>1348669298</v>
      </c>
      <c r="K144" s="18">
        <v>257165752</v>
      </c>
      <c r="L144" s="19">
        <v>0</v>
      </c>
      <c r="M144" s="19">
        <v>1203886098</v>
      </c>
      <c r="N144" s="18">
        <v>144783200</v>
      </c>
      <c r="O144" s="18">
        <v>400070625.88999999</v>
      </c>
      <c r="P144" s="18">
        <v>803815472.11000001</v>
      </c>
      <c r="Q144" s="18">
        <v>366074820.88999999</v>
      </c>
      <c r="R144" s="18">
        <v>33995805</v>
      </c>
      <c r="S144" s="18">
        <v>366074820.88999999</v>
      </c>
      <c r="T144" s="18">
        <v>0</v>
      </c>
      <c r="U144" s="18">
        <v>2414263</v>
      </c>
    </row>
    <row r="145" spans="1:21" s="10" customFormat="1" ht="24" x14ac:dyDescent="0.2">
      <c r="A145" s="13" t="s">
        <v>248</v>
      </c>
      <c r="B145" s="13" t="s">
        <v>249</v>
      </c>
      <c r="C145" s="13" t="s">
        <v>274</v>
      </c>
      <c r="D145" s="13" t="s">
        <v>275</v>
      </c>
      <c r="E145" s="14">
        <v>21</v>
      </c>
      <c r="F145" s="15">
        <v>572164950</v>
      </c>
      <c r="G145" s="15">
        <f t="shared" si="9"/>
        <v>0</v>
      </c>
      <c r="H145" s="15">
        <v>0</v>
      </c>
      <c r="I145" s="15">
        <v>572164950</v>
      </c>
      <c r="J145" s="15">
        <v>463688817</v>
      </c>
      <c r="K145" s="15">
        <v>108476133</v>
      </c>
      <c r="L145" s="16">
        <v>0</v>
      </c>
      <c r="M145" s="16">
        <v>456688817</v>
      </c>
      <c r="N145" s="15">
        <v>7000000</v>
      </c>
      <c r="O145" s="15">
        <v>254481794</v>
      </c>
      <c r="P145" s="15">
        <v>202207023</v>
      </c>
      <c r="Q145" s="15">
        <v>241689533</v>
      </c>
      <c r="R145" s="15">
        <v>12792261</v>
      </c>
      <c r="S145" s="15">
        <v>241689533</v>
      </c>
      <c r="T145" s="15">
        <v>0</v>
      </c>
      <c r="U145" s="15">
        <v>2902490</v>
      </c>
    </row>
    <row r="146" spans="1:21" s="10" customFormat="1" ht="12" x14ac:dyDescent="0.2">
      <c r="A146" s="13" t="s">
        <v>250</v>
      </c>
      <c r="B146" s="13" t="s">
        <v>237</v>
      </c>
      <c r="C146" s="13" t="s">
        <v>274</v>
      </c>
      <c r="D146" s="13" t="s">
        <v>275</v>
      </c>
      <c r="E146" s="14">
        <v>21</v>
      </c>
      <c r="F146" s="15">
        <v>572164950</v>
      </c>
      <c r="G146" s="15">
        <f t="shared" si="9"/>
        <v>0</v>
      </c>
      <c r="H146" s="15">
        <v>0</v>
      </c>
      <c r="I146" s="15">
        <v>572164950</v>
      </c>
      <c r="J146" s="15">
        <v>463688817</v>
      </c>
      <c r="K146" s="15">
        <v>108476133</v>
      </c>
      <c r="L146" s="16">
        <v>0</v>
      </c>
      <c r="M146" s="16">
        <v>456688817</v>
      </c>
      <c r="N146" s="15">
        <v>7000000</v>
      </c>
      <c r="O146" s="15">
        <v>254481794</v>
      </c>
      <c r="P146" s="15">
        <v>202207023</v>
      </c>
      <c r="Q146" s="15">
        <v>241689533</v>
      </c>
      <c r="R146" s="15">
        <v>12792261</v>
      </c>
      <c r="S146" s="15">
        <v>241689533</v>
      </c>
      <c r="T146" s="15">
        <v>0</v>
      </c>
      <c r="U146" s="15">
        <v>2902490</v>
      </c>
    </row>
    <row r="147" spans="1:21" s="10" customFormat="1" ht="24" x14ac:dyDescent="0.2">
      <c r="A147" s="17" t="s">
        <v>251</v>
      </c>
      <c r="B147" s="17" t="s">
        <v>252</v>
      </c>
      <c r="C147" s="17" t="s">
        <v>274</v>
      </c>
      <c r="D147" s="17" t="s">
        <v>275</v>
      </c>
      <c r="E147" s="4">
        <v>21</v>
      </c>
      <c r="F147" s="18">
        <v>572164950</v>
      </c>
      <c r="G147" s="18">
        <f t="shared" si="9"/>
        <v>0</v>
      </c>
      <c r="H147" s="18">
        <v>0</v>
      </c>
      <c r="I147" s="18">
        <v>572164950</v>
      </c>
      <c r="J147" s="18">
        <v>463688817</v>
      </c>
      <c r="K147" s="18">
        <v>108476133</v>
      </c>
      <c r="L147" s="19">
        <v>0</v>
      </c>
      <c r="M147" s="19">
        <v>456688817</v>
      </c>
      <c r="N147" s="18">
        <v>7000000</v>
      </c>
      <c r="O147" s="18">
        <v>254481794</v>
      </c>
      <c r="P147" s="18">
        <v>202207023</v>
      </c>
      <c r="Q147" s="18">
        <v>241689533</v>
      </c>
      <c r="R147" s="18">
        <v>12792261</v>
      </c>
      <c r="S147" s="18">
        <v>241689533</v>
      </c>
      <c r="T147" s="18">
        <v>0</v>
      </c>
      <c r="U147" s="18">
        <v>2902490</v>
      </c>
    </row>
    <row r="148" spans="1:21" s="10" customFormat="1" ht="24" x14ac:dyDescent="0.2">
      <c r="A148" s="13" t="s">
        <v>253</v>
      </c>
      <c r="B148" s="13" t="s">
        <v>254</v>
      </c>
      <c r="C148" s="13" t="s">
        <v>274</v>
      </c>
      <c r="D148" s="13" t="s">
        <v>275</v>
      </c>
      <c r="E148" s="14">
        <v>21</v>
      </c>
      <c r="F148" s="15">
        <v>9500000000</v>
      </c>
      <c r="G148" s="15">
        <f t="shared" ref="G148:G155" si="12">+I148-F148-H148</f>
        <v>0</v>
      </c>
      <c r="H148" s="15">
        <v>-1043004200</v>
      </c>
      <c r="I148" s="15">
        <v>8456995800</v>
      </c>
      <c r="J148" s="15">
        <v>7324079699.4399996</v>
      </c>
      <c r="K148" s="15">
        <v>1132916100.5599999</v>
      </c>
      <c r="L148" s="16">
        <v>0</v>
      </c>
      <c r="M148" s="16">
        <v>5633598445.4399996</v>
      </c>
      <c r="N148" s="15">
        <v>1690481254</v>
      </c>
      <c r="O148" s="15">
        <v>2054355539.73</v>
      </c>
      <c r="P148" s="15">
        <v>3579242905.71</v>
      </c>
      <c r="Q148" s="15">
        <v>1981825259.1300001</v>
      </c>
      <c r="R148" s="15">
        <v>72530280.599999994</v>
      </c>
      <c r="S148" s="15">
        <v>1981825259.1300001</v>
      </c>
      <c r="T148" s="15">
        <v>0</v>
      </c>
      <c r="U148" s="15">
        <v>828131</v>
      </c>
    </row>
    <row r="149" spans="1:21" s="10" customFormat="1" ht="12" x14ac:dyDescent="0.2">
      <c r="A149" s="13" t="s">
        <v>255</v>
      </c>
      <c r="B149" s="13" t="s">
        <v>256</v>
      </c>
      <c r="C149" s="13" t="s">
        <v>274</v>
      </c>
      <c r="D149" s="13" t="s">
        <v>275</v>
      </c>
      <c r="E149" s="14">
        <v>21</v>
      </c>
      <c r="F149" s="15">
        <v>9500000000</v>
      </c>
      <c r="G149" s="15">
        <f t="shared" si="12"/>
        <v>0</v>
      </c>
      <c r="H149" s="15">
        <v>-1043004200</v>
      </c>
      <c r="I149" s="15">
        <v>8456995800</v>
      </c>
      <c r="J149" s="15">
        <v>7324079699.4399996</v>
      </c>
      <c r="K149" s="15">
        <v>1132916100.5599999</v>
      </c>
      <c r="L149" s="16">
        <v>0</v>
      </c>
      <c r="M149" s="16">
        <v>5633598445.4399996</v>
      </c>
      <c r="N149" s="15">
        <v>1690481254</v>
      </c>
      <c r="O149" s="15">
        <v>2054355539.73</v>
      </c>
      <c r="P149" s="15">
        <v>3579242905.71</v>
      </c>
      <c r="Q149" s="15">
        <v>1981825259.1300001</v>
      </c>
      <c r="R149" s="15">
        <v>72530280.599999994</v>
      </c>
      <c r="S149" s="15">
        <v>1981825259.1300001</v>
      </c>
      <c r="T149" s="15">
        <v>0</v>
      </c>
      <c r="U149" s="15">
        <v>828131</v>
      </c>
    </row>
    <row r="150" spans="1:21" s="10" customFormat="1" ht="48" x14ac:dyDescent="0.2">
      <c r="A150" s="17" t="s">
        <v>257</v>
      </c>
      <c r="B150" s="17" t="s">
        <v>258</v>
      </c>
      <c r="C150" s="17" t="s">
        <v>274</v>
      </c>
      <c r="D150" s="17" t="s">
        <v>275</v>
      </c>
      <c r="E150" s="4">
        <v>21</v>
      </c>
      <c r="F150" s="18">
        <v>9500000000</v>
      </c>
      <c r="G150" s="18">
        <f t="shared" si="12"/>
        <v>0</v>
      </c>
      <c r="H150" s="18">
        <v>-1043004200</v>
      </c>
      <c r="I150" s="18">
        <v>8456995800</v>
      </c>
      <c r="J150" s="18">
        <v>7324079699.4399996</v>
      </c>
      <c r="K150" s="18">
        <v>1132916100.5599999</v>
      </c>
      <c r="L150" s="19">
        <v>0</v>
      </c>
      <c r="M150" s="19">
        <v>5633598445.4399996</v>
      </c>
      <c r="N150" s="18">
        <v>1690481254</v>
      </c>
      <c r="O150" s="18">
        <v>2054355539.73</v>
      </c>
      <c r="P150" s="18">
        <v>3579242905.71</v>
      </c>
      <c r="Q150" s="18">
        <v>1981825259.1300001</v>
      </c>
      <c r="R150" s="18">
        <v>72530280.599999994</v>
      </c>
      <c r="S150" s="18">
        <v>1981825259.1300001</v>
      </c>
      <c r="T150" s="18">
        <v>0</v>
      </c>
      <c r="U150" s="18">
        <v>828131</v>
      </c>
    </row>
    <row r="151" spans="1:21" s="10" customFormat="1" ht="48" x14ac:dyDescent="0.2">
      <c r="A151" s="13" t="s">
        <v>259</v>
      </c>
      <c r="B151" s="13" t="s">
        <v>260</v>
      </c>
      <c r="C151" s="13" t="s">
        <v>274</v>
      </c>
      <c r="D151" s="13" t="s">
        <v>275</v>
      </c>
      <c r="E151" s="14">
        <v>21</v>
      </c>
      <c r="F151" s="15">
        <v>16830396406</v>
      </c>
      <c r="G151" s="15">
        <f t="shared" si="12"/>
        <v>0</v>
      </c>
      <c r="H151" s="15">
        <v>-2480000000</v>
      </c>
      <c r="I151" s="15">
        <v>14350396406</v>
      </c>
      <c r="J151" s="15">
        <v>12416476635.459999</v>
      </c>
      <c r="K151" s="15">
        <v>1933919770.54</v>
      </c>
      <c r="L151" s="16">
        <v>0</v>
      </c>
      <c r="M151" s="16">
        <v>11560300603.459999</v>
      </c>
      <c r="N151" s="15">
        <v>856176032</v>
      </c>
      <c r="O151" s="15">
        <v>8420988940.6499996</v>
      </c>
      <c r="P151" s="15">
        <v>3139311662.8099999</v>
      </c>
      <c r="Q151" s="15">
        <v>8226493943.8500004</v>
      </c>
      <c r="R151" s="15">
        <v>194494996.80000001</v>
      </c>
      <c r="S151" s="15">
        <v>8226493943.8500004</v>
      </c>
      <c r="T151" s="15">
        <v>0</v>
      </c>
      <c r="U151" s="15">
        <v>19651211</v>
      </c>
    </row>
    <row r="152" spans="1:21" s="10" customFormat="1" ht="12" x14ac:dyDescent="0.2">
      <c r="A152" s="13" t="s">
        <v>261</v>
      </c>
      <c r="B152" s="13" t="s">
        <v>262</v>
      </c>
      <c r="C152" s="13" t="s">
        <v>274</v>
      </c>
      <c r="D152" s="13" t="s">
        <v>275</v>
      </c>
      <c r="E152" s="14">
        <v>21</v>
      </c>
      <c r="F152" s="15">
        <v>16630396406</v>
      </c>
      <c r="G152" s="15">
        <f t="shared" si="12"/>
        <v>0</v>
      </c>
      <c r="H152" s="15">
        <v>-2290000000</v>
      </c>
      <c r="I152" s="15">
        <v>14340396406</v>
      </c>
      <c r="J152" s="15">
        <v>12406476635.459999</v>
      </c>
      <c r="K152" s="15">
        <v>1933919770.54</v>
      </c>
      <c r="L152" s="16">
        <v>0</v>
      </c>
      <c r="M152" s="16">
        <v>11550300603.459999</v>
      </c>
      <c r="N152" s="15">
        <v>856176032</v>
      </c>
      <c r="O152" s="15">
        <v>8420988940.6499996</v>
      </c>
      <c r="P152" s="15">
        <v>3129311662.8099999</v>
      </c>
      <c r="Q152" s="15">
        <v>8226493943.8500004</v>
      </c>
      <c r="R152" s="15">
        <v>194494996.80000001</v>
      </c>
      <c r="S152" s="15">
        <v>8226493943.8500004</v>
      </c>
      <c r="T152" s="15">
        <v>0</v>
      </c>
      <c r="U152" s="15">
        <v>19470683</v>
      </c>
    </row>
    <row r="153" spans="1:21" s="10" customFormat="1" ht="60" x14ac:dyDescent="0.2">
      <c r="A153" s="17" t="s">
        <v>263</v>
      </c>
      <c r="B153" s="17" t="s">
        <v>264</v>
      </c>
      <c r="C153" s="17" t="s">
        <v>274</v>
      </c>
      <c r="D153" s="17" t="s">
        <v>275</v>
      </c>
      <c r="E153" s="4">
        <v>21</v>
      </c>
      <c r="F153" s="18">
        <v>16630396406</v>
      </c>
      <c r="G153" s="18">
        <f t="shared" si="12"/>
        <v>0</v>
      </c>
      <c r="H153" s="18">
        <v>-2290000000</v>
      </c>
      <c r="I153" s="18">
        <v>14340396406</v>
      </c>
      <c r="J153" s="18">
        <v>12406476635.459999</v>
      </c>
      <c r="K153" s="18">
        <v>1933919770.54</v>
      </c>
      <c r="L153" s="19">
        <v>0</v>
      </c>
      <c r="M153" s="19">
        <v>11550300603.459999</v>
      </c>
      <c r="N153" s="18">
        <v>856176032</v>
      </c>
      <c r="O153" s="18">
        <v>8420988940.6499996</v>
      </c>
      <c r="P153" s="18">
        <v>3129311662.8099999</v>
      </c>
      <c r="Q153" s="18">
        <v>8226493943.8500004</v>
      </c>
      <c r="R153" s="18">
        <v>194494996.80000001</v>
      </c>
      <c r="S153" s="18">
        <v>8226493943.8500004</v>
      </c>
      <c r="T153" s="18">
        <v>0</v>
      </c>
      <c r="U153" s="18">
        <v>19470683</v>
      </c>
    </row>
    <row r="154" spans="1:21" s="10" customFormat="1" ht="12" x14ac:dyDescent="0.2">
      <c r="A154" s="13" t="s">
        <v>265</v>
      </c>
      <c r="B154" s="13" t="s">
        <v>231</v>
      </c>
      <c r="C154" s="13" t="s">
        <v>274</v>
      </c>
      <c r="D154" s="13" t="s">
        <v>275</v>
      </c>
      <c r="E154" s="14">
        <v>21</v>
      </c>
      <c r="F154" s="15">
        <v>200000000</v>
      </c>
      <c r="G154" s="15">
        <f t="shared" si="12"/>
        <v>0</v>
      </c>
      <c r="H154" s="15">
        <v>-190000000</v>
      </c>
      <c r="I154" s="15">
        <v>10000000</v>
      </c>
      <c r="J154" s="15">
        <v>10000000</v>
      </c>
      <c r="K154" s="15">
        <v>0</v>
      </c>
      <c r="L154" s="16">
        <v>0</v>
      </c>
      <c r="M154" s="16">
        <v>10000000</v>
      </c>
      <c r="N154" s="15">
        <v>0</v>
      </c>
      <c r="O154" s="15">
        <v>0</v>
      </c>
      <c r="P154" s="15">
        <v>10000000</v>
      </c>
      <c r="Q154" s="15">
        <v>0</v>
      </c>
      <c r="R154" s="15">
        <v>0</v>
      </c>
      <c r="S154" s="15">
        <v>0</v>
      </c>
      <c r="T154" s="15">
        <v>0</v>
      </c>
      <c r="U154" s="15">
        <v>180528</v>
      </c>
    </row>
    <row r="155" spans="1:21" s="10" customFormat="1" ht="36" x14ac:dyDescent="0.2">
      <c r="A155" s="17" t="s">
        <v>266</v>
      </c>
      <c r="B155" s="17" t="s">
        <v>267</v>
      </c>
      <c r="C155" s="17" t="s">
        <v>274</v>
      </c>
      <c r="D155" s="17" t="s">
        <v>275</v>
      </c>
      <c r="E155" s="4">
        <v>21</v>
      </c>
      <c r="F155" s="18">
        <v>200000000</v>
      </c>
      <c r="G155" s="18">
        <f t="shared" si="12"/>
        <v>0</v>
      </c>
      <c r="H155" s="18">
        <v>-190000000</v>
      </c>
      <c r="I155" s="18">
        <v>10000000</v>
      </c>
      <c r="J155" s="18">
        <v>10000000</v>
      </c>
      <c r="K155" s="18">
        <v>0</v>
      </c>
      <c r="L155" s="19">
        <v>0</v>
      </c>
      <c r="M155" s="19">
        <v>10000000</v>
      </c>
      <c r="N155" s="18">
        <v>0</v>
      </c>
      <c r="O155" s="18">
        <v>0</v>
      </c>
      <c r="P155" s="18">
        <v>10000000</v>
      </c>
      <c r="Q155" s="18">
        <v>0</v>
      </c>
      <c r="R155" s="18">
        <v>0</v>
      </c>
      <c r="S155" s="18">
        <v>0</v>
      </c>
      <c r="T155" s="18">
        <v>0</v>
      </c>
      <c r="U155" s="18">
        <v>180528</v>
      </c>
    </row>
    <row r="158" spans="1:21" x14ac:dyDescent="0.25">
      <c r="J158" s="35"/>
    </row>
  </sheetData>
  <mergeCells count="3">
    <mergeCell ref="A1:U1"/>
    <mergeCell ref="A2:U2"/>
    <mergeCell ref="A3:U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6: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Ejec Cuentas por Pagar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Elvira Espitia Martinez</dc:creator>
  <cp:lastModifiedBy>Maria Elvira Espitia Martinez</cp:lastModifiedBy>
  <dcterms:created xsi:type="dcterms:W3CDTF">2016-02-11T15:52:10Z</dcterms:created>
  <dcterms:modified xsi:type="dcterms:W3CDTF">2017-01-23T14:55:20Z</dcterms:modified>
</cp:coreProperties>
</file>